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52" yWindow="1896" windowWidth="18204" windowHeight="12852"/>
  </bookViews>
  <sheets>
    <sheet name="BSc-IPEM" sheetId="1" r:id="rId1"/>
  </sheets>
  <definedNames>
    <definedName name="_xlnm.Print_Titles" localSheetId="0">'BSc-IPEM'!$1:$7</definedName>
  </definedNames>
  <calcPr calcId="125725"/>
</workbook>
</file>

<file path=xl/calcChain.xml><?xml version="1.0" encoding="utf-8"?>
<calcChain xmlns="http://schemas.openxmlformats.org/spreadsheetml/2006/main">
  <c r="C40" i="1"/>
  <c r="H40" s="1"/>
  <c r="C92"/>
  <c r="C91"/>
  <c r="C88"/>
  <c r="C83"/>
  <c r="C82"/>
  <c r="C67"/>
  <c r="C66"/>
  <c r="C63"/>
  <c r="C59"/>
  <c r="C45"/>
  <c r="C41"/>
  <c r="C34"/>
  <c r="C33"/>
  <c r="C49"/>
  <c r="C93"/>
  <c r="H93" s="1"/>
  <c r="C87"/>
  <c r="H87" s="1"/>
  <c r="C80"/>
  <c r="H80" s="1"/>
  <c r="C79"/>
  <c r="H79" s="1"/>
  <c r="C76"/>
  <c r="H76" s="1"/>
  <c r="C75"/>
  <c r="H75" s="1"/>
  <c r="C71"/>
  <c r="H71" s="1"/>
  <c r="C70"/>
  <c r="H70" s="1"/>
  <c r="C69"/>
  <c r="H69" s="1"/>
  <c r="C65"/>
  <c r="H65" s="1"/>
  <c r="C62"/>
  <c r="H62" s="1"/>
  <c r="C60"/>
  <c r="H60" s="1"/>
  <c r="C55"/>
  <c r="H55" s="1"/>
  <c r="C54"/>
  <c r="H54" s="1"/>
  <c r="C52"/>
  <c r="H52" s="1"/>
  <c r="C51"/>
  <c r="H51" s="1"/>
  <c r="C48"/>
  <c r="H48" s="1"/>
  <c r="C47"/>
  <c r="H47" s="1"/>
  <c r="C38"/>
  <c r="H38" s="1"/>
  <c r="C37"/>
  <c r="H37" s="1"/>
  <c r="C36"/>
  <c r="H36" s="1"/>
  <c r="C31"/>
  <c r="H31" s="1"/>
  <c r="C30"/>
  <c r="H30" s="1"/>
  <c r="C28"/>
  <c r="H28" s="1"/>
  <c r="C26"/>
  <c r="H26" s="1"/>
  <c r="C24"/>
  <c r="H24" s="1"/>
  <c r="C22"/>
  <c r="H22" s="1"/>
  <c r="C20"/>
  <c r="H20" s="1"/>
  <c r="C16"/>
  <c r="I16" s="1"/>
  <c r="C14"/>
  <c r="I14" s="1"/>
  <c r="C12"/>
  <c r="I12" s="1"/>
  <c r="C10"/>
  <c r="F8" s="1"/>
  <c r="E96"/>
  <c r="D96"/>
  <c r="G85"/>
  <c r="G73"/>
  <c r="H16"/>
  <c r="H14"/>
  <c r="H12"/>
  <c r="H10"/>
  <c r="G8"/>
  <c r="G57"/>
  <c r="I40" l="1"/>
  <c r="C96"/>
  <c r="F18"/>
  <c r="I10"/>
  <c r="G18"/>
  <c r="F43"/>
  <c r="F73"/>
  <c r="H96"/>
  <c r="F57"/>
  <c r="F85"/>
  <c r="G43"/>
  <c r="I20"/>
  <c r="I22"/>
  <c r="I24"/>
  <c r="I26"/>
  <c r="I28"/>
  <c r="I30"/>
  <c r="I31"/>
  <c r="I36"/>
  <c r="I37"/>
  <c r="I38"/>
  <c r="I47"/>
  <c r="I48"/>
  <c r="I51"/>
  <c r="I52"/>
  <c r="I54"/>
  <c r="I55"/>
  <c r="I60"/>
  <c r="I62"/>
  <c r="I65"/>
  <c r="I69"/>
  <c r="I70"/>
  <c r="I71"/>
  <c r="I75"/>
  <c r="I76"/>
  <c r="I79"/>
  <c r="I80"/>
  <c r="I87"/>
  <c r="I93"/>
  <c r="I96" l="1"/>
  <c r="B96" s="1"/>
</calcChain>
</file>

<file path=xl/sharedStrings.xml><?xml version="1.0" encoding="utf-8"?>
<sst xmlns="http://schemas.openxmlformats.org/spreadsheetml/2006/main" count="111" uniqueCount="95">
  <si>
    <t>Name,Vorname</t>
  </si>
  <si>
    <t>Geburtsdatum, Ort</t>
  </si>
  <si>
    <t>MODUL</t>
  </si>
  <si>
    <t>SWS</t>
  </si>
  <si>
    <t>ECTS-CP</t>
  </si>
  <si>
    <t>Auswertung</t>
  </si>
  <si>
    <t>Modulelement</t>
  </si>
  <si>
    <t>Note</t>
  </si>
  <si>
    <t>Modulnote</t>
  </si>
  <si>
    <t>Anteil</t>
  </si>
  <si>
    <t>Mathematische Grundlagen</t>
  </si>
  <si>
    <t>Modul P1: Mathematik A</t>
  </si>
  <si>
    <t>Analysis I und lineare Algebra</t>
  </si>
  <si>
    <t>Modul P2: Mathematik B</t>
  </si>
  <si>
    <t>Analysis II und gewöhnl. Differentialgl.en</t>
  </si>
  <si>
    <t>Modul P3: Grundlagen der Stastik</t>
  </si>
  <si>
    <t xml:space="preserve">  Deskriptive Statistik</t>
  </si>
  <si>
    <t>Modul P4: Naturwissenschaften für Maschinenbau</t>
  </si>
  <si>
    <t>Chemie für Maschinenbau</t>
  </si>
  <si>
    <t>Ingenieurwissenschaftliche Grundlagen</t>
  </si>
  <si>
    <t>Modul P5: Technische Mechanik A</t>
  </si>
  <si>
    <t>Statik</t>
  </si>
  <si>
    <t xml:space="preserve">Modul P6:Technische Mechanik B </t>
  </si>
  <si>
    <t>Elastostatik</t>
  </si>
  <si>
    <t>Modul P7: Technische Mechanik C</t>
  </si>
  <si>
    <t>Dynamik</t>
  </si>
  <si>
    <t>Modul P8: Fluid-/Thermodynamik</t>
  </si>
  <si>
    <t xml:space="preserve">Einführung in die Fluid- und Thermodynamik </t>
  </si>
  <si>
    <t>Modul P9: Elektrotechnik</t>
  </si>
  <si>
    <t xml:space="preserve">Einführung in die Elektrotechnik </t>
  </si>
  <si>
    <t>Modul P10: Mess- und Regelungstechnik (Nelles)</t>
  </si>
  <si>
    <t xml:space="preserve">Mess- und Regelungstechnik I </t>
  </si>
  <si>
    <t>Mess- und Regelungstechnik II</t>
  </si>
  <si>
    <t>Modul P11: Labore B</t>
  </si>
  <si>
    <t xml:space="preserve">  Messtechniklabor</t>
  </si>
  <si>
    <t>ohne</t>
  </si>
  <si>
    <t xml:space="preserve">  Maschinenlabor</t>
  </si>
  <si>
    <t>Modul P12: Werkstofftechnik</t>
  </si>
  <si>
    <t xml:space="preserve">  Werkstofftechnik I</t>
  </si>
  <si>
    <t xml:space="preserve">  Werkstofftechnik II</t>
  </si>
  <si>
    <t xml:space="preserve">  Werkstofftechnik-Praktikum</t>
  </si>
  <si>
    <t>Modul P13: Informatik</t>
  </si>
  <si>
    <t>Einführung in die Informatik I</t>
  </si>
  <si>
    <t>Einführung in die Informatik II</t>
  </si>
  <si>
    <t>Ingenieuranwendungen</t>
  </si>
  <si>
    <t>Modul P14:Technische Darstellung</t>
  </si>
  <si>
    <t xml:space="preserve">  Technische Darstellung I </t>
  </si>
  <si>
    <t>Modul P15:Konstruktion</t>
  </si>
  <si>
    <t xml:space="preserve">  Maschinenelemente I </t>
  </si>
  <si>
    <t xml:space="preserve">  Maschinenelemente II</t>
  </si>
  <si>
    <t xml:space="preserve">  Rechnerunterstütztes Konstruieren I </t>
  </si>
  <si>
    <t>Modul P16: Fertigungstechnik und Produktentwicklung</t>
  </si>
  <si>
    <t xml:space="preserve">  Einführung in die Fertigungstechnik</t>
  </si>
  <si>
    <t xml:space="preserve">  Konstruktionstechnik I: Produktentwicklung I</t>
  </si>
  <si>
    <t>Modul P17: Produktion</t>
  </si>
  <si>
    <t xml:space="preserve">   Produktionsplanung und -steuerung I </t>
  </si>
  <si>
    <t xml:space="preserve">   Produktionsplanung und -steuerung II</t>
  </si>
  <si>
    <t xml:space="preserve">International Project Management </t>
  </si>
  <si>
    <t>Modul P18: Project Management</t>
  </si>
  <si>
    <t xml:space="preserve">   #Introduction into Project Engineering</t>
  </si>
  <si>
    <t xml:space="preserve">   #Project Mangement I: Methods and Instruments</t>
  </si>
  <si>
    <t>Modul P19: English for IPEM A</t>
  </si>
  <si>
    <t xml:space="preserve">   #English for IPEM I</t>
  </si>
  <si>
    <t xml:space="preserve">   #Written Communication</t>
  </si>
  <si>
    <t>Modul P20:English for IPEM B</t>
  </si>
  <si>
    <t xml:space="preserve">  # English for IPEM II</t>
  </si>
  <si>
    <t xml:space="preserve">   #Translation for IPEM</t>
  </si>
  <si>
    <t>#The global engineering context</t>
  </si>
  <si>
    <r>
      <t xml:space="preserve">Modul P21a: Le français des projets internationaux </t>
    </r>
    <r>
      <rPr>
        <b/>
        <i/>
        <sz val="8"/>
        <color indexed="12"/>
        <rFont val="Arial"/>
        <family val="2"/>
      </rPr>
      <t>oder</t>
    </r>
    <r>
      <rPr>
        <b/>
        <sz val="8"/>
        <color indexed="12"/>
        <rFont val="Arial"/>
        <family val="2"/>
      </rPr>
      <t xml:space="preserve">
Modul P21b: Español de los proyectos internacionales</t>
    </r>
  </si>
  <si>
    <r>
      <t xml:space="preserve">Correspondance commerciale  </t>
    </r>
    <r>
      <rPr>
        <i/>
        <sz val="8"/>
        <color indexed="12"/>
        <rFont val="Arial"/>
        <family val="2"/>
      </rPr>
      <t>oder</t>
    </r>
    <r>
      <rPr>
        <sz val="8"/>
        <color indexed="12"/>
        <rFont val="Arial"/>
        <family val="2"/>
      </rPr>
      <t xml:space="preserve">
Introducción en el Español de los Negocios</t>
    </r>
  </si>
  <si>
    <r>
      <t xml:space="preserve">Techniques de communciation orale </t>
    </r>
    <r>
      <rPr>
        <i/>
        <sz val="8"/>
        <color indexed="12"/>
        <rFont val="Arial"/>
        <family val="2"/>
      </rPr>
      <t>oder</t>
    </r>
    <r>
      <rPr>
        <sz val="8"/>
        <color indexed="12"/>
        <rFont val="Arial"/>
        <family val="2"/>
      </rPr>
      <t xml:space="preserve">
Español Empresarial I</t>
    </r>
  </si>
  <si>
    <r>
      <t xml:space="preserve">Techniques d’expression écrite </t>
    </r>
    <r>
      <rPr>
        <i/>
        <sz val="8"/>
        <color indexed="12"/>
        <rFont val="Arial"/>
        <family val="2"/>
      </rPr>
      <t>oder</t>
    </r>
    <r>
      <rPr>
        <sz val="8"/>
        <color indexed="12"/>
        <rFont val="Arial"/>
        <family val="2"/>
      </rPr>
      <t xml:space="preserve">
Tácticas de Argumentación Especializada </t>
    </r>
  </si>
  <si>
    <t>Vertiefung IPEM</t>
  </si>
  <si>
    <r>
      <t>Modul P22: Kraft- und Arbeitsmaschinen (Dinkelacker</t>
    </r>
    <r>
      <rPr>
        <b/>
        <sz val="8"/>
        <color indexed="8"/>
        <rFont val="Arial"/>
        <family val="2"/>
      </rPr>
      <t>)</t>
    </r>
  </si>
  <si>
    <t xml:space="preserve">  Einführung in die Strömungsmaschinen</t>
  </si>
  <si>
    <t>Verbrennungskraftmaschinen I</t>
  </si>
  <si>
    <t xml:space="preserve">  Elektrische Maschinen und Antriebe</t>
  </si>
  <si>
    <r>
      <t xml:space="preserve">Modul W1: Angew. ing.wiss. Modul </t>
    </r>
    <r>
      <rPr>
        <sz val="8"/>
        <rFont val="Arial"/>
        <family val="2"/>
      </rPr>
      <t xml:space="preserve">aus Katalog BSc-TEC </t>
    </r>
    <r>
      <rPr>
        <vertAlign val="superscript"/>
        <sz val="8"/>
        <rFont val="Arial"/>
        <family val="2"/>
      </rPr>
      <t>1,2</t>
    </r>
  </si>
  <si>
    <t>Modul P23a: Fachfremdsprache Französisch oder
Modul P23b: Fachfremdsprache Spanisch</t>
  </si>
  <si>
    <t>Übergreifende Fächer</t>
  </si>
  <si>
    <t>Modul W2: Fachübergreifende Module IPEM</t>
  </si>
  <si>
    <t>Grundlagen der Arbeitswissenschaft oder
Ganzheitlicher Umweltschutz</t>
  </si>
  <si>
    <t>Präsentationstechniken und Rhetorik</t>
  </si>
  <si>
    <t>Projektarbeit, Praktika</t>
  </si>
  <si>
    <r>
      <t>#Individual Project  "Project Management"</t>
    </r>
    <r>
      <rPr>
        <sz val="8"/>
        <color indexed="12"/>
        <rFont val="Arial"/>
        <family val="2"/>
      </rPr>
      <t xml:space="preserve"> 
with presentation (in English)</t>
    </r>
  </si>
  <si>
    <t>Fachpraktikum</t>
  </si>
  <si>
    <r>
      <t>Bachelor-Arbeit mit Abschlussvortrag</t>
    </r>
    <r>
      <rPr>
        <sz val="8"/>
        <rFont val="Arial"/>
        <family val="2"/>
      </rPr>
      <t/>
    </r>
  </si>
  <si>
    <t>Summe</t>
  </si>
  <si>
    <t>Matrikelnummer</t>
  </si>
  <si>
    <r>
      <t xml:space="preserve">nur rot umrahmte Felder ausfüllen, 
gültige Notenwerte sind: 1,0; 1.3; 1,7; 2,0; 2,3 ......3,7 oder 4,0
</t>
    </r>
    <r>
      <rPr>
        <b/>
        <sz val="10"/>
        <rFont val="Arial"/>
        <family val="2"/>
      </rPr>
      <t>keine</t>
    </r>
    <r>
      <rPr>
        <sz val="10"/>
        <rFont val="Arial"/>
        <family val="2"/>
      </rPr>
      <t xml:space="preserve"> anderen Notenskalen verwenden!
Bei erbrachten Leistungsnachweisen nur</t>
    </r>
    <r>
      <rPr>
        <sz val="10"/>
        <color indexed="10"/>
        <rFont val="Arial"/>
        <family val="2"/>
      </rPr>
      <t xml:space="preserve"> ja </t>
    </r>
    <r>
      <rPr>
        <sz val="10"/>
        <rFont val="Arial"/>
        <family val="2"/>
      </rPr>
      <t>eintragen</t>
    </r>
  </si>
  <si>
    <t>Bachelorstudium
"International Project Engineering Management"
an der Universität Siegen</t>
  </si>
  <si>
    <t>Sollwert</t>
  </si>
  <si>
    <t>ECTS</t>
  </si>
  <si>
    <t>Gesamtnote</t>
  </si>
  <si>
    <r>
      <rPr>
        <sz val="8"/>
        <rFont val="Symbol"/>
        <family val="1"/>
        <charset val="2"/>
      </rPr>
      <t>S</t>
    </r>
    <r>
      <rPr>
        <sz val="8"/>
        <rFont val="Arial"/>
        <family val="2"/>
      </rPr>
      <t xml:space="preserve"> ECTS</t>
    </r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</si>
</sst>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i/>
      <sz val="8"/>
      <color indexed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i/>
      <sz val="8"/>
      <color indexed="12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b/>
      <sz val="8"/>
      <color indexed="8"/>
      <name val="Arial"/>
      <family val="2"/>
    </font>
    <font>
      <vertAlign val="superscript"/>
      <sz val="8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1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Alignment="1" applyProtection="1"/>
    <xf numFmtId="0" fontId="3" fillId="0" borderId="0" xfId="0" applyFont="1" applyAlignment="1" applyProtection="1"/>
    <xf numFmtId="0" fontId="0" fillId="0" borderId="0" xfId="0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2" fontId="0" fillId="0" borderId="0" xfId="0" applyNumberFormat="1" applyAlignment="1" applyProtection="1"/>
    <xf numFmtId="9" fontId="0" fillId="0" borderId="0" xfId="0" applyNumberFormat="1" applyAlignment="1" applyProtection="1"/>
    <xf numFmtId="0" fontId="4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textRotation="90"/>
    </xf>
    <xf numFmtId="164" fontId="6" fillId="0" borderId="4" xfId="0" applyNumberFormat="1" applyFont="1" applyBorder="1" applyAlignment="1" applyProtection="1">
      <alignment horizontal="center" textRotation="90"/>
    </xf>
    <xf numFmtId="0" fontId="5" fillId="0" borderId="5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2" fontId="7" fillId="0" borderId="7" xfId="0" applyNumberFormat="1" applyFont="1" applyFill="1" applyBorder="1" applyAlignment="1" applyProtection="1">
      <alignment horizontal="center"/>
    </xf>
    <xf numFmtId="9" fontId="7" fillId="0" borderId="7" xfId="0" applyNumberFormat="1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0" fontId="4" fillId="0" borderId="8" xfId="0" applyFont="1" applyFill="1" applyBorder="1" applyAlignment="1" applyProtection="1"/>
    <xf numFmtId="0" fontId="8" fillId="0" borderId="0" xfId="0" applyFont="1" applyFill="1" applyBorder="1" applyAlignment="1" applyProtection="1">
      <alignment horizontal="center"/>
    </xf>
    <xf numFmtId="0" fontId="8" fillId="0" borderId="9" xfId="0" applyFont="1" applyFill="1" applyBorder="1" applyAlignment="1" applyProtection="1">
      <alignment horizontal="center"/>
    </xf>
    <xf numFmtId="164" fontId="8" fillId="0" borderId="9" xfId="0" applyNumberFormat="1" applyFont="1" applyFill="1" applyBorder="1" applyAlignment="1" applyProtection="1">
      <alignment horizontal="center"/>
    </xf>
    <xf numFmtId="1" fontId="3" fillId="0" borderId="3" xfId="0" applyNumberFormat="1" applyFont="1" applyFill="1" applyBorder="1" applyAlignment="1" applyProtection="1">
      <alignment horizontal="center"/>
    </xf>
    <xf numFmtId="164" fontId="9" fillId="0" borderId="12" xfId="0" applyNumberFormat="1" applyFont="1" applyFill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right"/>
    </xf>
    <xf numFmtId="164" fontId="9" fillId="2" borderId="14" xfId="0" applyNumberFormat="1" applyFont="1" applyFill="1" applyBorder="1" applyAlignment="1" applyProtection="1">
      <alignment horizontal="center"/>
    </xf>
    <xf numFmtId="1" fontId="3" fillId="0" borderId="15" xfId="0" applyNumberFormat="1" applyFont="1" applyFill="1" applyBorder="1" applyAlignment="1" applyProtection="1">
      <alignment horizontal="center"/>
    </xf>
    <xf numFmtId="164" fontId="9" fillId="0" borderId="14" xfId="0" applyNumberFormat="1" applyFont="1" applyFill="1" applyBorder="1" applyAlignment="1" applyProtection="1">
      <alignment horizontal="center"/>
    </xf>
    <xf numFmtId="1" fontId="3" fillId="0" borderId="15" xfId="0" applyNumberFormat="1" applyFont="1" applyBorder="1" applyAlignment="1" applyProtection="1">
      <alignment horizontal="center"/>
    </xf>
    <xf numFmtId="164" fontId="9" fillId="0" borderId="14" xfId="0" applyNumberFormat="1" applyFont="1" applyBorder="1" applyAlignment="1" applyProtection="1">
      <alignment horizontal="center"/>
    </xf>
    <xf numFmtId="0" fontId="10" fillId="0" borderId="8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center"/>
    </xf>
    <xf numFmtId="164" fontId="9" fillId="0" borderId="0" xfId="0" applyNumberFormat="1" applyFont="1" applyFill="1" applyBorder="1" applyAlignment="1" applyProtection="1">
      <alignment horizontal="center"/>
    </xf>
    <xf numFmtId="0" fontId="11" fillId="0" borderId="8" xfId="0" applyFont="1" applyFill="1" applyBorder="1" applyAlignment="1" applyProtection="1"/>
    <xf numFmtId="1" fontId="3" fillId="0" borderId="9" xfId="0" applyNumberFormat="1" applyFont="1" applyFill="1" applyBorder="1" applyAlignment="1" applyProtection="1">
      <alignment horizontal="center"/>
    </xf>
    <xf numFmtId="164" fontId="9" fillId="0" borderId="9" xfId="0" applyNumberFormat="1" applyFont="1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164" fontId="0" fillId="0" borderId="17" xfId="0" applyNumberFormat="1" applyFill="1" applyBorder="1" applyAlignment="1" applyProtection="1">
      <alignment horizontal="center"/>
    </xf>
    <xf numFmtId="164" fontId="9" fillId="2" borderId="17" xfId="0" applyNumberFormat="1" applyFont="1" applyFill="1" applyBorder="1" applyAlignment="1" applyProtection="1">
      <alignment horizontal="center"/>
    </xf>
    <xf numFmtId="164" fontId="9" fillId="2" borderId="18" xfId="0" applyNumberFormat="1" applyFont="1" applyFill="1" applyBorder="1" applyAlignment="1" applyProtection="1">
      <alignment horizontal="center"/>
    </xf>
    <xf numFmtId="164" fontId="9" fillId="3" borderId="14" xfId="0" applyNumberFormat="1" applyFont="1" applyFill="1" applyBorder="1" applyAlignment="1" applyProtection="1">
      <alignment horizontal="center"/>
    </xf>
    <xf numFmtId="1" fontId="3" fillId="0" borderId="19" xfId="0" applyNumberFormat="1" applyFont="1" applyFill="1" applyBorder="1" applyAlignment="1" applyProtection="1">
      <alignment horizontal="center"/>
    </xf>
    <xf numFmtId="164" fontId="9" fillId="0" borderId="17" xfId="0" applyNumberFormat="1" applyFont="1" applyFill="1" applyBorder="1" applyAlignment="1" applyProtection="1">
      <alignment horizontal="center"/>
    </xf>
    <xf numFmtId="1" fontId="3" fillId="0" borderId="20" xfId="0" applyNumberFormat="1" applyFont="1" applyFill="1" applyBorder="1" applyAlignment="1" applyProtection="1">
      <alignment horizontal="center"/>
    </xf>
    <xf numFmtId="164" fontId="9" fillId="0" borderId="18" xfId="0" applyNumberFormat="1" applyFont="1" applyFill="1" applyBorder="1" applyAlignment="1" applyProtection="1">
      <alignment horizontal="center"/>
    </xf>
    <xf numFmtId="164" fontId="9" fillId="3" borderId="21" xfId="0" applyNumberFormat="1" applyFont="1" applyFill="1" applyBorder="1" applyAlignment="1" applyProtection="1">
      <alignment horizontal="center"/>
    </xf>
    <xf numFmtId="164" fontId="0" fillId="0" borderId="0" xfId="0" applyNumberFormat="1" applyAlignment="1" applyProtection="1"/>
    <xf numFmtId="0" fontId="5" fillId="0" borderId="3" xfId="0" applyFont="1" applyFill="1" applyBorder="1" applyAlignment="1" applyProtection="1">
      <alignment horizontal="center"/>
    </xf>
    <xf numFmtId="164" fontId="5" fillId="0" borderId="12" xfId="0" applyNumberFormat="1" applyFont="1" applyFill="1" applyBorder="1" applyAlignment="1" applyProtection="1">
      <alignment horizontal="center"/>
    </xf>
    <xf numFmtId="164" fontId="9" fillId="2" borderId="21" xfId="0" applyNumberFormat="1" applyFont="1" applyFill="1" applyBorder="1" applyAlignment="1" applyProtection="1">
      <alignment horizontal="center"/>
    </xf>
    <xf numFmtId="0" fontId="3" fillId="0" borderId="8" xfId="0" applyFont="1" applyBorder="1" applyAlignment="1" applyProtection="1">
      <alignment horizontal="right"/>
    </xf>
    <xf numFmtId="0" fontId="8" fillId="0" borderId="9" xfId="0" applyFont="1" applyFill="1" applyBorder="1" applyAlignment="1" applyProtection="1"/>
    <xf numFmtId="0" fontId="0" fillId="0" borderId="0" xfId="0" applyProtection="1"/>
    <xf numFmtId="0" fontId="3" fillId="0" borderId="0" xfId="0" applyFont="1" applyBorder="1" applyAlignment="1" applyProtection="1">
      <alignment horizontal="center"/>
    </xf>
    <xf numFmtId="1" fontId="3" fillId="0" borderId="0" xfId="0" applyNumberFormat="1" applyFont="1" applyBorder="1" applyAlignment="1" applyProtection="1">
      <alignment horizontal="center"/>
    </xf>
    <xf numFmtId="164" fontId="9" fillId="0" borderId="0" xfId="0" applyNumberFormat="1" applyFont="1" applyBorder="1" applyAlignment="1" applyProtection="1">
      <alignment horizontal="center"/>
    </xf>
    <xf numFmtId="0" fontId="4" fillId="0" borderId="8" xfId="0" applyFont="1" applyFill="1" applyBorder="1" applyAlignment="1" applyProtection="1">
      <alignment horizontal="left"/>
    </xf>
    <xf numFmtId="164" fontId="3" fillId="0" borderId="0" xfId="0" applyNumberFormat="1" applyFont="1" applyFill="1" applyBorder="1" applyAlignment="1" applyProtection="1">
      <alignment horizontal="center"/>
    </xf>
    <xf numFmtId="0" fontId="3" fillId="0" borderId="19" xfId="0" applyFont="1" applyFill="1" applyBorder="1" applyAlignment="1" applyProtection="1">
      <alignment horizontal="center"/>
    </xf>
    <xf numFmtId="164" fontId="9" fillId="4" borderId="17" xfId="0" applyNumberFormat="1" applyFont="1" applyFill="1" applyBorder="1" applyAlignment="1" applyProtection="1">
      <alignment horizontal="center"/>
    </xf>
    <xf numFmtId="164" fontId="9" fillId="4" borderId="21" xfId="0" applyNumberFormat="1" applyFont="1" applyFill="1" applyBorder="1" applyAlignment="1" applyProtection="1">
      <alignment horizontal="center"/>
    </xf>
    <xf numFmtId="0" fontId="0" fillId="0" borderId="8" xfId="0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164" fontId="0" fillId="0" borderId="0" xfId="0" applyNumberFormat="1" applyBorder="1" applyAlignment="1" applyProtection="1">
      <alignment horizontal="center"/>
    </xf>
    <xf numFmtId="1" fontId="5" fillId="0" borderId="0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center" vertical="center"/>
    </xf>
    <xf numFmtId="164" fontId="9" fillId="0" borderId="12" xfId="0" applyNumberFormat="1" applyFont="1" applyBorder="1" applyAlignment="1" applyProtection="1">
      <alignment horizontal="center"/>
    </xf>
    <xf numFmtId="164" fontId="9" fillId="0" borderId="21" xfId="0" applyNumberFormat="1" applyFont="1" applyBorder="1" applyAlignment="1" applyProtection="1">
      <alignment horizontal="center"/>
    </xf>
    <xf numFmtId="0" fontId="0" fillId="0" borderId="10" xfId="0" applyBorder="1" applyAlignment="1" applyProtection="1"/>
    <xf numFmtId="0" fontId="1" fillId="0" borderId="11" xfId="0" applyFont="1" applyBorder="1" applyAlignment="1" applyProtection="1">
      <alignment horizontal="center"/>
    </xf>
    <xf numFmtId="164" fontId="1" fillId="0" borderId="11" xfId="0" applyNumberFormat="1" applyFont="1" applyBorder="1" applyAlignment="1" applyProtection="1">
      <alignment horizontal="center"/>
    </xf>
    <xf numFmtId="0" fontId="16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164" fontId="5" fillId="0" borderId="6" xfId="0" applyNumberFormat="1" applyFont="1" applyBorder="1" applyAlignment="1" applyProtection="1">
      <alignment horizontal="center"/>
    </xf>
    <xf numFmtId="0" fontId="3" fillId="0" borderId="24" xfId="0" applyFont="1" applyFill="1" applyBorder="1" applyAlignment="1" applyProtection="1">
      <alignment horizontal="center"/>
      <protection locked="0"/>
    </xf>
    <xf numFmtId="1" fontId="3" fillId="2" borderId="25" xfId="0" applyNumberFormat="1" applyFont="1" applyFill="1" applyBorder="1" applyAlignment="1" applyProtection="1">
      <alignment horizontal="center"/>
    </xf>
    <xf numFmtId="1" fontId="3" fillId="2" borderId="26" xfId="0" applyNumberFormat="1" applyFont="1" applyFill="1" applyBorder="1" applyAlignment="1" applyProtection="1">
      <alignment horizontal="center"/>
    </xf>
    <xf numFmtId="1" fontId="3" fillId="2" borderId="27" xfId="0" applyNumberFormat="1" applyFont="1" applyFill="1" applyBorder="1" applyAlignment="1" applyProtection="1">
      <alignment horizontal="center"/>
    </xf>
    <xf numFmtId="1" fontId="3" fillId="3" borderId="25" xfId="0" applyNumberFormat="1" applyFont="1" applyFill="1" applyBorder="1" applyAlignment="1" applyProtection="1">
      <alignment horizontal="center"/>
    </xf>
    <xf numFmtId="1" fontId="3" fillId="3" borderId="28" xfId="0" applyNumberFormat="1" applyFont="1" applyFill="1" applyBorder="1" applyAlignment="1" applyProtection="1">
      <alignment horizontal="center"/>
    </xf>
    <xf numFmtId="1" fontId="3" fillId="2" borderId="28" xfId="0" applyNumberFormat="1" applyFont="1" applyFill="1" applyBorder="1" applyAlignment="1" applyProtection="1">
      <alignment horizontal="center"/>
    </xf>
    <xf numFmtId="0" fontId="3" fillId="4" borderId="26" xfId="0" applyFont="1" applyFill="1" applyBorder="1" applyAlignment="1" applyProtection="1">
      <alignment horizontal="center"/>
    </xf>
    <xf numFmtId="0" fontId="3" fillId="4" borderId="28" xfId="0" applyFont="1" applyFill="1" applyBorder="1" applyAlignment="1" applyProtection="1">
      <alignment horizontal="center"/>
    </xf>
    <xf numFmtId="1" fontId="3" fillId="0" borderId="29" xfId="0" applyNumberFormat="1" applyFont="1" applyBorder="1" applyAlignment="1" applyProtection="1">
      <alignment horizontal="center"/>
    </xf>
    <xf numFmtId="1" fontId="3" fillId="0" borderId="25" xfId="0" applyNumberFormat="1" applyFont="1" applyBorder="1" applyAlignment="1" applyProtection="1">
      <alignment horizontal="center"/>
    </xf>
    <xf numFmtId="1" fontId="3" fillId="0" borderId="28" xfId="0" applyNumberFormat="1" applyFont="1" applyBorder="1" applyAlignment="1" applyProtection="1">
      <alignment horizontal="center"/>
    </xf>
    <xf numFmtId="0" fontId="18" fillId="0" borderId="38" xfId="0" applyFont="1" applyBorder="1" applyAlignment="1" applyProtection="1">
      <alignment horizontal="left" wrapText="1"/>
      <protection locked="0"/>
    </xf>
    <xf numFmtId="164" fontId="3" fillId="0" borderId="0" xfId="0" applyNumberFormat="1" applyFont="1" applyAlignment="1" applyProtection="1"/>
    <xf numFmtId="164" fontId="5" fillId="0" borderId="2" xfId="0" applyNumberFormat="1" applyFont="1" applyBorder="1" applyAlignment="1" applyProtection="1">
      <alignment horizontal="center" vertical="center"/>
    </xf>
    <xf numFmtId="164" fontId="8" fillId="0" borderId="0" xfId="0" applyNumberFormat="1" applyFont="1" applyFill="1" applyBorder="1" applyAlignment="1" applyProtection="1">
      <alignment horizontal="center"/>
    </xf>
    <xf numFmtId="164" fontId="4" fillId="0" borderId="9" xfId="0" applyNumberFormat="1" applyFont="1" applyFill="1" applyBorder="1" applyAlignment="1" applyProtection="1">
      <alignment horizontal="center"/>
    </xf>
    <xf numFmtId="164" fontId="12" fillId="5" borderId="30" xfId="0" applyNumberFormat="1" applyFont="1" applyFill="1" applyBorder="1" applyAlignment="1" applyProtection="1">
      <alignment horizontal="left"/>
    </xf>
    <xf numFmtId="164" fontId="12" fillId="5" borderId="31" xfId="0" applyNumberFormat="1" applyFont="1" applyFill="1" applyBorder="1" applyAlignment="1" applyProtection="1">
      <alignment horizontal="left"/>
    </xf>
    <xf numFmtId="164" fontId="3" fillId="0" borderId="0" xfId="0" applyNumberFormat="1" applyFont="1" applyBorder="1" applyAlignment="1" applyProtection="1">
      <alignment horizontal="center" vertical="center"/>
    </xf>
    <xf numFmtId="164" fontId="3" fillId="0" borderId="0" xfId="0" applyNumberFormat="1" applyFont="1" applyBorder="1" applyProtection="1"/>
    <xf numFmtId="164" fontId="16" fillId="0" borderId="0" xfId="0" applyNumberFormat="1" applyFont="1" applyAlignment="1" applyProtection="1">
      <alignment horizontal="left"/>
    </xf>
    <xf numFmtId="164" fontId="3" fillId="0" borderId="0" xfId="0" applyNumberFormat="1" applyFont="1" applyAlignment="1" applyProtection="1">
      <alignment horizontal="left"/>
    </xf>
    <xf numFmtId="2" fontId="0" fillId="0" borderId="0" xfId="0" applyNumberFormat="1" applyAlignment="1"/>
    <xf numFmtId="164" fontId="0" fillId="0" borderId="0" xfId="0" applyNumberFormat="1" applyAlignment="1"/>
    <xf numFmtId="2" fontId="0" fillId="0" borderId="32" xfId="0" applyNumberFormat="1" applyFont="1" applyBorder="1" applyAlignment="1">
      <alignment horizontal="center"/>
    </xf>
    <xf numFmtId="0" fontId="13" fillId="0" borderId="13" xfId="0" applyFont="1" applyFill="1" applyBorder="1" applyAlignment="1" applyProtection="1">
      <alignment horizontal="right"/>
    </xf>
    <xf numFmtId="0" fontId="3" fillId="0" borderId="38" xfId="0" applyFont="1" applyFill="1" applyBorder="1" applyAlignment="1" applyProtection="1">
      <alignment horizontal="center"/>
      <protection locked="0"/>
    </xf>
    <xf numFmtId="0" fontId="10" fillId="0" borderId="13" xfId="0" applyFont="1" applyBorder="1" applyAlignment="1" applyProtection="1">
      <alignment horizontal="right"/>
    </xf>
    <xf numFmtId="0" fontId="10" fillId="0" borderId="13" xfId="0" applyFont="1" applyFill="1" applyBorder="1" applyAlignment="1" applyProtection="1">
      <alignment horizontal="right"/>
    </xf>
    <xf numFmtId="0" fontId="10" fillId="0" borderId="33" xfId="0" applyFont="1" applyFill="1" applyBorder="1" applyAlignment="1" applyProtection="1">
      <alignment horizontal="right"/>
    </xf>
    <xf numFmtId="0" fontId="3" fillId="0" borderId="13" xfId="0" applyFont="1" applyBorder="1" applyAlignment="1" applyProtection="1">
      <alignment horizontal="right"/>
    </xf>
    <xf numFmtId="0" fontId="10" fillId="0" borderId="34" xfId="0" applyFont="1" applyBorder="1" applyAlignment="1" applyProtection="1">
      <alignment horizontal="right" vertical="center" wrapText="1"/>
    </xf>
    <xf numFmtId="0" fontId="12" fillId="5" borderId="1" xfId="0" applyFont="1" applyFill="1" applyBorder="1" applyAlignment="1" applyProtection="1">
      <alignment wrapText="1"/>
    </xf>
    <xf numFmtId="0" fontId="5" fillId="5" borderId="16" xfId="0" applyFont="1" applyFill="1" applyBorder="1" applyProtection="1"/>
    <xf numFmtId="164" fontId="3" fillId="0" borderId="39" xfId="0" applyNumberFormat="1" applyFont="1" applyFill="1" applyBorder="1" applyAlignment="1" applyProtection="1">
      <alignment horizontal="center"/>
      <protection hidden="1"/>
    </xf>
    <xf numFmtId="0" fontId="3" fillId="0" borderId="33" xfId="0" applyFont="1" applyBorder="1" applyAlignment="1" applyProtection="1">
      <alignment horizontal="right"/>
    </xf>
    <xf numFmtId="0" fontId="13" fillId="0" borderId="13" xfId="0" applyFont="1" applyBorder="1" applyAlignment="1" applyProtection="1">
      <alignment horizontal="right"/>
    </xf>
    <xf numFmtId="0" fontId="13" fillId="0" borderId="13" xfId="0" applyFont="1" applyFill="1" applyBorder="1" applyAlignment="1" applyProtection="1">
      <alignment horizontal="right" wrapText="1"/>
    </xf>
    <xf numFmtId="0" fontId="10" fillId="0" borderId="33" xfId="0" applyFont="1" applyFill="1" applyBorder="1" applyAlignment="1" applyProtection="1">
      <alignment horizontal="right" wrapText="1"/>
    </xf>
    <xf numFmtId="0" fontId="5" fillId="5" borderId="33" xfId="0" applyFont="1" applyFill="1" applyBorder="1" applyProtection="1"/>
    <xf numFmtId="164" fontId="3" fillId="0" borderId="36" xfId="0" applyNumberFormat="1" applyFont="1" applyFill="1" applyBorder="1" applyAlignment="1" applyProtection="1">
      <alignment horizontal="center"/>
      <protection hidden="1"/>
    </xf>
    <xf numFmtId="164" fontId="3" fillId="0" borderId="40" xfId="0" applyNumberFormat="1" applyFont="1" applyFill="1" applyBorder="1" applyAlignment="1" applyProtection="1">
      <alignment horizontal="center"/>
      <protection hidden="1"/>
    </xf>
    <xf numFmtId="164" fontId="3" fillId="0" borderId="41" xfId="0" applyNumberFormat="1" applyFont="1" applyFill="1" applyBorder="1" applyAlignment="1" applyProtection="1">
      <alignment horizontal="center"/>
      <protection hidden="1"/>
    </xf>
    <xf numFmtId="0" fontId="3" fillId="0" borderId="38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2" fontId="0" fillId="0" borderId="0" xfId="0" applyNumberFormat="1" applyAlignment="1" applyProtection="1">
      <alignment horizontal="center"/>
    </xf>
    <xf numFmtId="2" fontId="0" fillId="0" borderId="10" xfId="0" applyNumberFormat="1" applyBorder="1" applyAlignment="1" applyProtection="1">
      <alignment horizontal="center"/>
    </xf>
    <xf numFmtId="9" fontId="0" fillId="0" borderId="0" xfId="0" applyNumberFormat="1" applyAlignment="1" applyProtection="1">
      <alignment horizontal="center"/>
    </xf>
    <xf numFmtId="9" fontId="0" fillId="0" borderId="11" xfId="0" applyNumberFormat="1" applyBorder="1" applyAlignment="1" applyProtection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5" borderId="15" xfId="0" applyFont="1" applyFill="1" applyBorder="1" applyAlignment="1" applyProtection="1">
      <alignment horizontal="left"/>
    </xf>
    <xf numFmtId="0" fontId="5" fillId="5" borderId="35" xfId="0" applyFont="1" applyFill="1" applyBorder="1" applyAlignment="1" applyProtection="1">
      <alignment horizontal="left"/>
    </xf>
    <xf numFmtId="0" fontId="5" fillId="5" borderId="18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0" fontId="5" fillId="5" borderId="31" xfId="0" applyFont="1" applyFill="1" applyBorder="1" applyAlignment="1" applyProtection="1">
      <alignment horizontal="left"/>
    </xf>
    <xf numFmtId="0" fontId="12" fillId="5" borderId="15" xfId="0" applyFont="1" applyFill="1" applyBorder="1" applyAlignment="1" applyProtection="1">
      <alignment horizontal="left" wrapText="1"/>
    </xf>
    <xf numFmtId="0" fontId="12" fillId="5" borderId="37" xfId="0" applyFont="1" applyFill="1" applyBorder="1" applyAlignment="1" applyProtection="1">
      <alignment horizontal="left"/>
    </xf>
    <xf numFmtId="0" fontId="12" fillId="5" borderId="31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center"/>
    </xf>
    <xf numFmtId="0" fontId="5" fillId="5" borderId="3" xfId="0" applyFont="1" applyFill="1" applyBorder="1" applyAlignment="1" applyProtection="1">
      <alignment horizontal="left"/>
    </xf>
    <xf numFmtId="0" fontId="5" fillId="5" borderId="23" xfId="0" applyFont="1" applyFill="1" applyBorder="1" applyAlignment="1" applyProtection="1">
      <alignment horizontal="left"/>
    </xf>
    <xf numFmtId="0" fontId="5" fillId="5" borderId="30" xfId="0" applyFont="1" applyFill="1" applyBorder="1" applyAlignment="1" applyProtection="1">
      <alignment horizontal="left"/>
    </xf>
    <xf numFmtId="0" fontId="12" fillId="5" borderId="3" xfId="0" applyFont="1" applyFill="1" applyBorder="1" applyAlignment="1" applyProtection="1">
      <alignment horizontal="left"/>
    </xf>
    <xf numFmtId="0" fontId="12" fillId="5" borderId="23" xfId="0" applyFont="1" applyFill="1" applyBorder="1" applyAlignment="1" applyProtection="1">
      <alignment horizontal="left"/>
    </xf>
    <xf numFmtId="0" fontId="12" fillId="5" borderId="15" xfId="0" applyFont="1" applyFill="1" applyBorder="1" applyAlignment="1" applyProtection="1">
      <alignment horizontal="left"/>
    </xf>
    <xf numFmtId="0" fontId="3" fillId="0" borderId="7" xfId="0" applyFont="1" applyFill="1" applyBorder="1" applyAlignment="1">
      <alignment horizontal="center"/>
    </xf>
    <xf numFmtId="0" fontId="2" fillId="0" borderId="0" xfId="0" applyFont="1" applyAlignment="1" applyProtection="1">
      <alignment horizontal="center" wrapText="1"/>
    </xf>
    <xf numFmtId="0" fontId="18" fillId="0" borderId="38" xfId="0" applyFont="1" applyBorder="1" applyAlignment="1" applyProtection="1">
      <alignment horizontal="left" wrapText="1"/>
      <protection locked="0"/>
    </xf>
    <xf numFmtId="2" fontId="2" fillId="0" borderId="7" xfId="0" applyNumberFormat="1" applyFont="1" applyBorder="1" applyAlignment="1" applyProtection="1">
      <alignment horizontal="center"/>
    </xf>
    <xf numFmtId="164" fontId="5" fillId="0" borderId="6" xfId="0" applyNumberFormat="1" applyFont="1" applyBorder="1" applyAlignment="1" applyProtection="1">
      <alignment horizontal="center"/>
    </xf>
    <xf numFmtId="164" fontId="5" fillId="0" borderId="22" xfId="0" applyNumberFormat="1" applyFont="1" applyBorder="1" applyAlignment="1" applyProtection="1">
      <alignment horizontal="center"/>
    </xf>
    <xf numFmtId="164" fontId="3" fillId="0" borderId="42" xfId="0" applyNumberFormat="1" applyFont="1" applyFill="1" applyBorder="1" applyAlignment="1" applyProtection="1">
      <alignment horizontal="center"/>
      <protection hidden="1"/>
    </xf>
  </cellXfs>
  <cellStyles count="1">
    <cellStyle name="Standard" xfId="0" builtinId="0"/>
  </cellStyles>
  <dxfs count="4">
    <dxf>
      <font>
        <condense val="0"/>
        <extend val="0"/>
        <color indexed="10"/>
      </font>
      <fill>
        <patternFill>
          <bgColor indexed="43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34"/>
      </font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7"/>
  <sheetViews>
    <sheetView tabSelected="1" topLeftCell="A16" zoomScaleNormal="100" zoomScaleSheetLayoutView="100" workbookViewId="0">
      <selection activeCell="B20" sqref="B20"/>
    </sheetView>
  </sheetViews>
  <sheetFormatPr baseColWidth="10" defaultColWidth="11.44140625" defaultRowHeight="13.2"/>
  <cols>
    <col min="1" max="1" width="42.6640625" style="1" customWidth="1"/>
    <col min="2" max="2" width="8.6640625" style="1" customWidth="1"/>
    <col min="3" max="3" width="8.6640625" style="91" customWidth="1"/>
    <col min="4" max="4" width="5.77734375" style="3" customWidth="1"/>
    <col min="5" max="5" width="5.77734375" style="4" customWidth="1"/>
    <col min="6" max="6" width="11.44140625" style="128" customWidth="1"/>
    <col min="7" max="7" width="11.44140625" style="130" customWidth="1"/>
    <col min="8" max="9" width="11.44140625" style="1" hidden="1" customWidth="1"/>
    <col min="10" max="16384" width="11.44140625" style="1"/>
  </cols>
  <sheetData>
    <row r="1" spans="1:9" ht="54.6" customHeight="1" thickBot="1">
      <c r="A1" s="150" t="s">
        <v>90</v>
      </c>
      <c r="B1" s="150"/>
      <c r="C1" s="150"/>
      <c r="D1" s="150"/>
      <c r="E1" s="150"/>
      <c r="F1" s="150"/>
      <c r="G1" s="150"/>
    </row>
    <row r="2" spans="1:9" ht="39.6" customHeight="1" thickBot="1">
      <c r="A2" s="151" t="s">
        <v>0</v>
      </c>
      <c r="B2" s="151"/>
      <c r="C2" s="151"/>
      <c r="D2" s="151"/>
      <c r="E2" s="151"/>
      <c r="F2" s="151"/>
      <c r="G2" s="151"/>
    </row>
    <row r="3" spans="1:9" ht="39.6" customHeight="1" thickBot="1">
      <c r="A3" s="90" t="s">
        <v>1</v>
      </c>
      <c r="B3" s="151" t="s">
        <v>88</v>
      </c>
      <c r="C3" s="151"/>
      <c r="D3" s="151"/>
      <c r="E3" s="151"/>
      <c r="F3" s="151"/>
      <c r="G3" s="151"/>
    </row>
    <row r="4" spans="1:9" ht="13.8" thickBot="1"/>
    <row r="5" spans="1:9" ht="40.200000000000003">
      <c r="A5" s="7" t="s">
        <v>2</v>
      </c>
      <c r="B5" s="8"/>
      <c r="C5" s="92"/>
      <c r="D5" s="9" t="s">
        <v>3</v>
      </c>
      <c r="E5" s="10" t="s">
        <v>4</v>
      </c>
      <c r="F5" s="152" t="s">
        <v>5</v>
      </c>
      <c r="G5" s="152"/>
    </row>
    <row r="6" spans="1:9" ht="13.8" thickBot="1">
      <c r="A6" s="11" t="s">
        <v>6</v>
      </c>
      <c r="B6" s="12" t="s">
        <v>7</v>
      </c>
      <c r="C6" s="77" t="s">
        <v>4</v>
      </c>
      <c r="D6" s="153" t="s">
        <v>91</v>
      </c>
      <c r="E6" s="154"/>
      <c r="F6" s="13" t="s">
        <v>8</v>
      </c>
      <c r="G6" s="14" t="s">
        <v>9</v>
      </c>
    </row>
    <row r="7" spans="1:9" ht="14.4" thickTop="1" thickBot="1">
      <c r="A7" s="15"/>
      <c r="B7" s="16"/>
      <c r="C7" s="17"/>
      <c r="D7" s="16"/>
      <c r="E7" s="17"/>
    </row>
    <row r="8" spans="1:9" ht="13.8" thickBot="1">
      <c r="A8" s="18" t="s">
        <v>10</v>
      </c>
      <c r="B8" s="19"/>
      <c r="C8" s="93"/>
      <c r="D8" s="20"/>
      <c r="E8" s="21"/>
      <c r="F8" s="129" t="str">
        <f>IFERROR((B10*C10+B12*C12+B14*C14+B16*C16)/(C10+C12+C14+C16),"keine Note")</f>
        <v>keine Note</v>
      </c>
      <c r="G8" s="131">
        <f>(C10+C12+C14+C16)/(E10+E12+E14+E16)</f>
        <v>0</v>
      </c>
    </row>
    <row r="9" spans="1:9" ht="13.65" customHeight="1" thickBot="1">
      <c r="A9" s="143" t="s">
        <v>11</v>
      </c>
      <c r="B9" s="144"/>
      <c r="C9" s="145"/>
      <c r="D9" s="22"/>
      <c r="E9" s="23"/>
    </row>
    <row r="10" spans="1:9" ht="13.65" customHeight="1" thickBot="1">
      <c r="A10" s="24" t="s">
        <v>12</v>
      </c>
      <c r="B10" s="105"/>
      <c r="C10" s="113">
        <f>IF(AND(B10&gt;=1,B10&lt;5),E10,0)</f>
        <v>0</v>
      </c>
      <c r="D10" s="79">
        <v>7</v>
      </c>
      <c r="E10" s="25">
        <v>8</v>
      </c>
      <c r="H10" s="101">
        <f>B10*C10</f>
        <v>0</v>
      </c>
      <c r="I10" s="102">
        <f>C10</f>
        <v>0</v>
      </c>
    </row>
    <row r="11" spans="1:9" ht="13.65" customHeight="1" thickBot="1">
      <c r="A11" s="134" t="s">
        <v>13</v>
      </c>
      <c r="B11" s="137"/>
      <c r="C11" s="138"/>
      <c r="D11" s="26"/>
      <c r="E11" s="27"/>
    </row>
    <row r="12" spans="1:9" ht="13.65" customHeight="1" thickBot="1">
      <c r="A12" s="24" t="s">
        <v>14</v>
      </c>
      <c r="B12" s="105"/>
      <c r="C12" s="113">
        <f>IF(AND(B12&gt;=1,B12&lt;5),E12,0)</f>
        <v>0</v>
      </c>
      <c r="D12" s="79">
        <v>6</v>
      </c>
      <c r="E12" s="25">
        <v>8</v>
      </c>
      <c r="H12" s="101">
        <f>B12*C12</f>
        <v>0</v>
      </c>
      <c r="I12" s="102">
        <f>C12</f>
        <v>0</v>
      </c>
    </row>
    <row r="13" spans="1:9" ht="13.8" thickBot="1">
      <c r="A13" s="134" t="s">
        <v>15</v>
      </c>
      <c r="B13" s="137"/>
      <c r="C13" s="138"/>
      <c r="D13" s="28"/>
      <c r="E13" s="29"/>
    </row>
    <row r="14" spans="1:9" ht="13.8" thickBot="1">
      <c r="A14" s="107" t="s">
        <v>16</v>
      </c>
      <c r="B14" s="105"/>
      <c r="C14" s="113">
        <f>IF(AND(B14&gt;=1,B14&lt;5),E14,0)</f>
        <v>0</v>
      </c>
      <c r="D14" s="79">
        <v>5</v>
      </c>
      <c r="E14" s="25">
        <v>6.5</v>
      </c>
      <c r="H14" s="101">
        <f>B14*C14</f>
        <v>0</v>
      </c>
      <c r="I14" s="102">
        <f>C14</f>
        <v>0</v>
      </c>
    </row>
    <row r="15" spans="1:9" ht="13.8" thickBot="1">
      <c r="A15" s="134" t="s">
        <v>17</v>
      </c>
      <c r="B15" s="137"/>
      <c r="C15" s="138"/>
      <c r="D15" s="28"/>
      <c r="E15" s="29"/>
    </row>
    <row r="16" spans="1:9" ht="13.8" thickBot="1">
      <c r="A16" s="107" t="s">
        <v>18</v>
      </c>
      <c r="B16" s="105"/>
      <c r="C16" s="113">
        <f>IF(AND(B16&gt;=1,B16&lt;5),E16,0)</f>
        <v>0</v>
      </c>
      <c r="D16" s="79">
        <v>3</v>
      </c>
      <c r="E16" s="25">
        <v>4</v>
      </c>
      <c r="H16" s="101">
        <f>B16*C16</f>
        <v>0</v>
      </c>
      <c r="I16" s="102">
        <f>C16</f>
        <v>0</v>
      </c>
    </row>
    <row r="17" spans="1:9" ht="13.8" thickBot="1">
      <c r="A17" s="30"/>
      <c r="B17" s="31"/>
      <c r="C17" s="58"/>
      <c r="D17" s="32"/>
      <c r="E17" s="33"/>
    </row>
    <row r="18" spans="1:9" ht="13.8" thickBot="1">
      <c r="A18" s="34" t="s">
        <v>19</v>
      </c>
      <c r="B18" s="142"/>
      <c r="C18" s="142"/>
      <c r="D18" s="35"/>
      <c r="E18" s="36"/>
      <c r="F18" s="129" t="str">
        <f>IFERROR((B20*C20+B22*C22+B24*C24+B26*C26+B28*C28+B30*C30+B31*C31+B36*C36+B37*C37+B38*C38+B40*C40)/(C20+C22+C24+C26+C28+C30+C31+C36+C37+C38+C40),"keine Note")</f>
        <v>keine Note</v>
      </c>
      <c r="G18" s="131">
        <f>(C20+C22+C24+C26+C28+C30+C31+C33+C34+C36+C37+C38+C40+C41)/(E20+E22+E24+E26+E28+E30+E31+E33+E34+E36+E37+E38+E40+E41)</f>
        <v>0</v>
      </c>
      <c r="H18" s="6"/>
      <c r="I18" s="6"/>
    </row>
    <row r="19" spans="1:9" ht="13.8" thickBot="1">
      <c r="A19" s="134" t="s">
        <v>20</v>
      </c>
      <c r="B19" s="135"/>
      <c r="C19" s="136"/>
      <c r="D19" s="37"/>
      <c r="E19" s="38"/>
    </row>
    <row r="20" spans="1:9" ht="13.8" thickBot="1">
      <c r="A20" s="107" t="s">
        <v>21</v>
      </c>
      <c r="B20" s="105"/>
      <c r="C20" s="113">
        <f>IF(AND(B20&gt;=1,B20&lt;5),E20,0)</f>
        <v>0</v>
      </c>
      <c r="D20" s="80">
        <v>4</v>
      </c>
      <c r="E20" s="39">
        <v>5</v>
      </c>
      <c r="H20" s="101">
        <f>B20*C20</f>
        <v>0</v>
      </c>
      <c r="I20" s="102">
        <f>C20</f>
        <v>0</v>
      </c>
    </row>
    <row r="21" spans="1:9" s="5" customFormat="1" ht="13.8" thickBot="1">
      <c r="A21" s="134" t="s">
        <v>22</v>
      </c>
      <c r="B21" s="137"/>
      <c r="C21" s="138"/>
      <c r="D21" s="26"/>
      <c r="E21" s="27"/>
      <c r="F21" s="128"/>
      <c r="G21" s="130"/>
      <c r="H21" s="1"/>
      <c r="I21" s="1"/>
    </row>
    <row r="22" spans="1:9" s="5" customFormat="1" ht="13.8" thickBot="1">
      <c r="A22" s="107" t="s">
        <v>23</v>
      </c>
      <c r="B22" s="105"/>
      <c r="C22" s="113">
        <f>IF(AND(B22&gt;=1,B22&lt;5),E22,0)</f>
        <v>0</v>
      </c>
      <c r="D22" s="79">
        <v>4</v>
      </c>
      <c r="E22" s="25">
        <v>5</v>
      </c>
      <c r="F22" s="128"/>
      <c r="G22" s="130"/>
      <c r="H22" s="101">
        <f>B22*C22</f>
        <v>0</v>
      </c>
      <c r="I22" s="102">
        <f>C22</f>
        <v>0</v>
      </c>
    </row>
    <row r="23" spans="1:9" s="5" customFormat="1" ht="13.8" thickBot="1">
      <c r="A23" s="134" t="s">
        <v>24</v>
      </c>
      <c r="B23" s="137"/>
      <c r="C23" s="138"/>
      <c r="D23" s="26"/>
      <c r="E23" s="27"/>
      <c r="F23" s="128"/>
      <c r="G23" s="130"/>
      <c r="H23" s="1"/>
      <c r="I23" s="1"/>
    </row>
    <row r="24" spans="1:9" s="5" customFormat="1" ht="13.8" thickBot="1">
      <c r="A24" s="107" t="s">
        <v>25</v>
      </c>
      <c r="B24" s="105"/>
      <c r="C24" s="113">
        <f>IF(AND(B24&gt;=1,B24&lt;5),E24,0)</f>
        <v>0</v>
      </c>
      <c r="D24" s="79">
        <v>4</v>
      </c>
      <c r="E24" s="25">
        <v>5</v>
      </c>
      <c r="F24" s="128"/>
      <c r="G24" s="130"/>
      <c r="H24" s="101">
        <f>B24*C24</f>
        <v>0</v>
      </c>
      <c r="I24" s="102">
        <f>C24</f>
        <v>0</v>
      </c>
    </row>
    <row r="25" spans="1:9" s="5" customFormat="1" ht="13.8" thickBot="1">
      <c r="A25" s="134" t="s">
        <v>26</v>
      </c>
      <c r="B25" s="137"/>
      <c r="C25" s="138"/>
      <c r="D25" s="26"/>
      <c r="E25" s="27"/>
      <c r="F25" s="128"/>
      <c r="G25" s="130"/>
      <c r="H25" s="1"/>
      <c r="I25" s="1"/>
    </row>
    <row r="26" spans="1:9" s="5" customFormat="1" ht="13.8" thickBot="1">
      <c r="A26" s="107" t="s">
        <v>27</v>
      </c>
      <c r="B26" s="105"/>
      <c r="C26" s="113">
        <f>IF(AND(B26&gt;=1,B26&lt;5),E26,0)</f>
        <v>0</v>
      </c>
      <c r="D26" s="81">
        <v>4</v>
      </c>
      <c r="E26" s="40">
        <v>5</v>
      </c>
      <c r="F26" s="128"/>
      <c r="G26" s="130"/>
      <c r="H26" s="101">
        <f>B26*C26</f>
        <v>0</v>
      </c>
      <c r="I26" s="102">
        <f>C26</f>
        <v>0</v>
      </c>
    </row>
    <row r="27" spans="1:9" s="5" customFormat="1" ht="13.8" thickBot="1">
      <c r="A27" s="134" t="s">
        <v>28</v>
      </c>
      <c r="B27" s="137"/>
      <c r="C27" s="138"/>
      <c r="D27" s="26"/>
      <c r="E27" s="27"/>
      <c r="F27" s="128"/>
      <c r="G27" s="130"/>
      <c r="H27" s="1"/>
      <c r="I27" s="1"/>
    </row>
    <row r="28" spans="1:9" s="5" customFormat="1" ht="13.8" thickBot="1">
      <c r="A28" s="107" t="s">
        <v>29</v>
      </c>
      <c r="B28" s="105"/>
      <c r="C28" s="113">
        <f>IF(AND(B28&gt;=1,B28&lt;5),E28,0)</f>
        <v>0</v>
      </c>
      <c r="D28" s="81">
        <v>4</v>
      </c>
      <c r="E28" s="40">
        <v>5</v>
      </c>
      <c r="F28" s="128"/>
      <c r="G28" s="130"/>
      <c r="H28" s="101">
        <f>B28*C28</f>
        <v>0</v>
      </c>
      <c r="I28" s="102">
        <f>C28</f>
        <v>0</v>
      </c>
    </row>
    <row r="29" spans="1:9" s="5" customFormat="1" ht="13.8" thickBot="1">
      <c r="A29" s="134" t="s">
        <v>30</v>
      </c>
      <c r="B29" s="137"/>
      <c r="C29" s="138"/>
      <c r="D29" s="26"/>
      <c r="E29" s="27"/>
      <c r="F29" s="128"/>
      <c r="G29" s="130"/>
      <c r="H29" s="1"/>
      <c r="I29" s="1"/>
    </row>
    <row r="30" spans="1:9" s="5" customFormat="1" ht="13.8" thickBot="1">
      <c r="A30" s="106" t="s">
        <v>31</v>
      </c>
      <c r="B30" s="105"/>
      <c r="C30" s="113">
        <f>IF(AND(B30&gt;=1,B30&lt;5),E30,0)</f>
        <v>0</v>
      </c>
      <c r="D30" s="81">
        <v>2</v>
      </c>
      <c r="E30" s="40">
        <v>2.5</v>
      </c>
      <c r="F30" s="128"/>
      <c r="G30" s="130"/>
      <c r="H30" s="101">
        <f>B30*C30</f>
        <v>0</v>
      </c>
      <c r="I30" s="102">
        <f>C30</f>
        <v>0</v>
      </c>
    </row>
    <row r="31" spans="1:9" s="5" customFormat="1" ht="13.8" thickBot="1">
      <c r="A31" s="106" t="s">
        <v>32</v>
      </c>
      <c r="B31" s="105"/>
      <c r="C31" s="113">
        <f>IF(AND(B31&gt;=1,B31&lt;5),E31,0)</f>
        <v>0</v>
      </c>
      <c r="D31" s="79">
        <v>2</v>
      </c>
      <c r="E31" s="25">
        <v>2.5</v>
      </c>
      <c r="F31" s="128"/>
      <c r="G31" s="130"/>
      <c r="H31" s="101">
        <f>B31*C31</f>
        <v>0</v>
      </c>
      <c r="I31" s="102">
        <f>C31</f>
        <v>0</v>
      </c>
    </row>
    <row r="32" spans="1:9" s="5" customFormat="1" ht="13.8" thickBot="1">
      <c r="A32" s="134" t="s">
        <v>33</v>
      </c>
      <c r="B32" s="137"/>
      <c r="C32" s="138"/>
      <c r="D32" s="26"/>
      <c r="E32" s="27"/>
      <c r="F32" s="128"/>
      <c r="G32" s="130"/>
      <c r="H32" s="1"/>
      <c r="I32" s="1"/>
    </row>
    <row r="33" spans="1:9" s="5" customFormat="1" ht="13.8" thickBot="1">
      <c r="A33" s="106" t="s">
        <v>34</v>
      </c>
      <c r="B33" s="105" t="s">
        <v>35</v>
      </c>
      <c r="C33" s="119">
        <f>IF(B33="ja",E33,0)</f>
        <v>0</v>
      </c>
      <c r="D33" s="82">
        <v>2</v>
      </c>
      <c r="E33" s="41">
        <v>1.5</v>
      </c>
      <c r="F33" s="128"/>
      <c r="G33" s="130"/>
      <c r="H33" s="1"/>
      <c r="I33" s="1"/>
    </row>
    <row r="34" spans="1:9" s="5" customFormat="1" ht="13.8" thickBot="1">
      <c r="A34" s="107" t="s">
        <v>36</v>
      </c>
      <c r="B34" s="105" t="s">
        <v>35</v>
      </c>
      <c r="C34" s="119">
        <f>IF(B34="ja",E34,0)</f>
        <v>0</v>
      </c>
      <c r="D34" s="82">
        <v>2</v>
      </c>
      <c r="E34" s="41">
        <v>1.5</v>
      </c>
      <c r="F34" s="128"/>
      <c r="G34" s="130"/>
      <c r="H34" s="1"/>
      <c r="I34" s="1"/>
    </row>
    <row r="35" spans="1:9" s="5" customFormat="1" ht="13.8" thickBot="1">
      <c r="A35" s="134" t="s">
        <v>37</v>
      </c>
      <c r="B35" s="137"/>
      <c r="C35" s="138"/>
      <c r="D35" s="42"/>
      <c r="E35" s="43"/>
      <c r="F35" s="128"/>
      <c r="G35" s="130"/>
      <c r="H35" s="1"/>
      <c r="I35" s="1"/>
    </row>
    <row r="36" spans="1:9" s="5" customFormat="1" ht="13.8" thickBot="1">
      <c r="A36" s="107" t="s">
        <v>38</v>
      </c>
      <c r="B36" s="105"/>
      <c r="C36" s="113">
        <f>IF(AND(B36&gt;=1,B36&lt;5),E36,0)</f>
        <v>0</v>
      </c>
      <c r="D36" s="79">
        <v>2</v>
      </c>
      <c r="E36" s="25">
        <v>2.5</v>
      </c>
      <c r="F36" s="128"/>
      <c r="G36" s="130"/>
      <c r="H36" s="101">
        <f>B36*C36</f>
        <v>0</v>
      </c>
      <c r="I36" s="102">
        <f>C36</f>
        <v>0</v>
      </c>
    </row>
    <row r="37" spans="1:9" ht="13.8" thickBot="1">
      <c r="A37" s="107" t="s">
        <v>39</v>
      </c>
      <c r="B37" s="105"/>
      <c r="C37" s="113">
        <f>IF(AND(B37&gt;=1,B37&lt;5),E37,0)</f>
        <v>0</v>
      </c>
      <c r="D37" s="79">
        <v>2</v>
      </c>
      <c r="E37" s="25">
        <v>2.5</v>
      </c>
      <c r="H37" s="101">
        <f>B37*C37</f>
        <v>0</v>
      </c>
      <c r="I37" s="102">
        <f>C37</f>
        <v>0</v>
      </c>
    </row>
    <row r="38" spans="1:9" ht="13.8" thickBot="1">
      <c r="A38" s="107" t="s">
        <v>40</v>
      </c>
      <c r="B38" s="105"/>
      <c r="C38" s="113">
        <f>IF(AND(B38&gt;=1,B38&lt;5),E38,0)</f>
        <v>0</v>
      </c>
      <c r="D38" s="79">
        <v>2</v>
      </c>
      <c r="E38" s="25">
        <v>1.5</v>
      </c>
      <c r="H38" s="101">
        <f>B38*C38</f>
        <v>0</v>
      </c>
      <c r="I38" s="102">
        <f>C38</f>
        <v>0</v>
      </c>
    </row>
    <row r="39" spans="1:9" ht="13.8" thickBot="1">
      <c r="A39" s="134" t="s">
        <v>41</v>
      </c>
      <c r="B39" s="137"/>
      <c r="C39" s="138"/>
      <c r="D39" s="44"/>
      <c r="E39" s="45"/>
    </row>
    <row r="40" spans="1:9" ht="13.8" thickBot="1">
      <c r="A40" s="107" t="s">
        <v>42</v>
      </c>
      <c r="B40" s="105"/>
      <c r="C40" s="155">
        <f>IF(OR(AND(B40&gt;=1,B40&lt;5),B40="ja"),E40,0)</f>
        <v>0</v>
      </c>
      <c r="D40" s="79">
        <v>3</v>
      </c>
      <c r="E40" s="25">
        <v>2.5</v>
      </c>
      <c r="H40" s="101">
        <f>IF(B40="ja",0,B40*C40)</f>
        <v>0</v>
      </c>
      <c r="I40" s="102">
        <f>IF(B40="ja",0,C40)</f>
        <v>0</v>
      </c>
    </row>
    <row r="41" spans="1:9" ht="13.8" thickBot="1">
      <c r="A41" s="108" t="s">
        <v>43</v>
      </c>
      <c r="B41" s="105" t="s">
        <v>35</v>
      </c>
      <c r="C41" s="119">
        <f>IF(B41="ja",E41,0)</f>
        <v>0</v>
      </c>
      <c r="D41" s="83">
        <v>2</v>
      </c>
      <c r="E41" s="46">
        <v>1.5</v>
      </c>
    </row>
    <row r="42" spans="1:9" ht="13.8" thickBot="1">
      <c r="A42" s="30"/>
      <c r="B42" s="31"/>
      <c r="C42" s="58"/>
      <c r="D42" s="32"/>
      <c r="E42" s="33"/>
    </row>
    <row r="43" spans="1:9" ht="13.8" thickBot="1">
      <c r="A43" s="18" t="s">
        <v>44</v>
      </c>
      <c r="B43" s="142"/>
      <c r="C43" s="142"/>
      <c r="D43" s="16"/>
      <c r="E43" s="17"/>
      <c r="F43" s="129" t="str">
        <f>IFERROR((B47*C47+B48*C48+B51*C51+B52*C52+B54*C54+B55*C55)/(C47+C48+C51+C52+C54+C55),"keine Note")</f>
        <v>keine Note</v>
      </c>
      <c r="G43" s="131">
        <f>(C45+C47+C48+C49+C51+C52+C54+C55)/(E45+E48+E49+E51+E52+E54+E55)</f>
        <v>0</v>
      </c>
      <c r="H43" s="47"/>
      <c r="I43" s="47"/>
    </row>
    <row r="44" spans="1:9" ht="13.8" thickBot="1">
      <c r="A44" s="134" t="s">
        <v>45</v>
      </c>
      <c r="B44" s="135"/>
      <c r="C44" s="136"/>
      <c r="D44" s="48"/>
      <c r="E44" s="49"/>
    </row>
    <row r="45" spans="1:9" s="5" customFormat="1" ht="13.8" thickBot="1">
      <c r="A45" s="107" t="s">
        <v>46</v>
      </c>
      <c r="B45" s="105" t="s">
        <v>35</v>
      </c>
      <c r="C45" s="119">
        <f>IF(B45="ja",E45,0)</f>
        <v>0</v>
      </c>
      <c r="D45" s="82">
        <v>3</v>
      </c>
      <c r="E45" s="41">
        <v>3</v>
      </c>
      <c r="F45" s="128"/>
      <c r="G45" s="130"/>
      <c r="H45" s="1"/>
      <c r="I45" s="1"/>
    </row>
    <row r="46" spans="1:9" s="5" customFormat="1" ht="13.8" thickBot="1">
      <c r="A46" s="134" t="s">
        <v>47</v>
      </c>
      <c r="B46" s="137"/>
      <c r="C46" s="138"/>
      <c r="D46" s="44"/>
      <c r="E46" s="45"/>
      <c r="F46" s="128"/>
      <c r="G46" s="130"/>
      <c r="H46" s="1"/>
      <c r="I46" s="1"/>
    </row>
    <row r="47" spans="1:9" s="5" customFormat="1" ht="13.8" thickBot="1">
      <c r="A47" s="109" t="s">
        <v>48</v>
      </c>
      <c r="B47" s="105"/>
      <c r="C47" s="113">
        <f>IF(AND(B47&gt;=1,B47&lt;5),E47,0)</f>
        <v>0</v>
      </c>
      <c r="D47" s="79">
        <v>2</v>
      </c>
      <c r="E47" s="25">
        <v>2.5</v>
      </c>
      <c r="F47" s="128"/>
      <c r="G47" s="130"/>
      <c r="H47" s="101">
        <f>B47*C47</f>
        <v>0</v>
      </c>
      <c r="I47" s="102">
        <f>C47</f>
        <v>0</v>
      </c>
    </row>
    <row r="48" spans="1:9" s="5" customFormat="1" ht="13.8" thickBot="1">
      <c r="A48" s="109" t="s">
        <v>49</v>
      </c>
      <c r="B48" s="105"/>
      <c r="C48" s="120">
        <f>IF(AND(B48&gt;=1,B48&lt;5),E48,0)</f>
        <v>0</v>
      </c>
      <c r="D48" s="79">
        <v>4</v>
      </c>
      <c r="E48" s="25">
        <v>5</v>
      </c>
      <c r="F48" s="128"/>
      <c r="G48" s="130"/>
      <c r="H48" s="101">
        <f>B48*C48</f>
        <v>0</v>
      </c>
      <c r="I48" s="102">
        <f>C48</f>
        <v>0</v>
      </c>
    </row>
    <row r="49" spans="1:9" s="5" customFormat="1" ht="13.8" thickBot="1">
      <c r="A49" s="109" t="s">
        <v>50</v>
      </c>
      <c r="B49" s="105" t="s">
        <v>35</v>
      </c>
      <c r="C49" s="119">
        <f>IF(B49="ja",E49,0)</f>
        <v>0</v>
      </c>
      <c r="D49" s="82">
        <v>1</v>
      </c>
      <c r="E49" s="41">
        <v>2</v>
      </c>
      <c r="F49" s="128"/>
      <c r="G49" s="130"/>
      <c r="H49" s="1"/>
      <c r="I49" s="1"/>
    </row>
    <row r="50" spans="1:9" s="5" customFormat="1" ht="13.8" thickBot="1">
      <c r="A50" s="134" t="s">
        <v>51</v>
      </c>
      <c r="B50" s="137"/>
      <c r="C50" s="138"/>
      <c r="D50" s="44"/>
      <c r="E50" s="45"/>
      <c r="F50" s="128"/>
      <c r="G50" s="130"/>
      <c r="H50" s="1"/>
      <c r="I50" s="1"/>
    </row>
    <row r="51" spans="1:9" s="5" customFormat="1" ht="13.8" thickBot="1">
      <c r="A51" s="107" t="s">
        <v>52</v>
      </c>
      <c r="B51" s="105"/>
      <c r="C51" s="113">
        <f>IF(AND(B51&gt;=1,B51&lt;5),E51,0)</f>
        <v>0</v>
      </c>
      <c r="D51" s="79">
        <v>4</v>
      </c>
      <c r="E51" s="25">
        <v>5</v>
      </c>
      <c r="F51" s="128"/>
      <c r="G51" s="130"/>
      <c r="H51" s="101">
        <f>B51*C51</f>
        <v>0</v>
      </c>
      <c r="I51" s="102">
        <f>C51</f>
        <v>0</v>
      </c>
    </row>
    <row r="52" spans="1:9" s="5" customFormat="1" ht="13.8" thickBot="1">
      <c r="A52" s="108" t="s">
        <v>53</v>
      </c>
      <c r="B52" s="105"/>
      <c r="C52" s="113">
        <f>IF(AND(B52&gt;=1,B52&lt;5),E52,0)</f>
        <v>0</v>
      </c>
      <c r="D52" s="81">
        <v>2</v>
      </c>
      <c r="E52" s="40">
        <v>2.5</v>
      </c>
      <c r="F52" s="128"/>
      <c r="G52" s="130"/>
      <c r="H52" s="101">
        <f>B52*C52</f>
        <v>0</v>
      </c>
      <c r="I52" s="102">
        <f>C52</f>
        <v>0</v>
      </c>
    </row>
    <row r="53" spans="1:9" s="5" customFormat="1" ht="13.8" thickBot="1">
      <c r="A53" s="134" t="s">
        <v>54</v>
      </c>
      <c r="B53" s="137"/>
      <c r="C53" s="138"/>
      <c r="D53" s="26"/>
      <c r="E53" s="27"/>
      <c r="F53" s="128"/>
      <c r="G53" s="130"/>
      <c r="H53" s="1"/>
      <c r="I53" s="1"/>
    </row>
    <row r="54" spans="1:9" s="5" customFormat="1" ht="13.8" thickBot="1">
      <c r="A54" s="109" t="s">
        <v>55</v>
      </c>
      <c r="B54" s="105"/>
      <c r="C54" s="113">
        <f>IF(AND(B54&gt;=1,B54&lt;5),E54,0)</f>
        <v>0</v>
      </c>
      <c r="D54" s="79">
        <v>2</v>
      </c>
      <c r="E54" s="25">
        <v>2.5</v>
      </c>
      <c r="F54" s="128"/>
      <c r="G54" s="130"/>
      <c r="H54" s="101">
        <f>B54*C54</f>
        <v>0</v>
      </c>
      <c r="I54" s="102">
        <f>C54</f>
        <v>0</v>
      </c>
    </row>
    <row r="55" spans="1:9" s="5" customFormat="1" ht="13.8" thickBot="1">
      <c r="A55" s="114" t="s">
        <v>56</v>
      </c>
      <c r="B55" s="105"/>
      <c r="C55" s="113">
        <f>IF(AND(B55&gt;=1,B55&lt;5),E55,0)</f>
        <v>0</v>
      </c>
      <c r="D55" s="84">
        <v>2</v>
      </c>
      <c r="E55" s="50">
        <v>2.5</v>
      </c>
      <c r="F55" s="128"/>
      <c r="G55" s="130"/>
      <c r="H55" s="101">
        <f>B55*C55</f>
        <v>0</v>
      </c>
      <c r="I55" s="102">
        <f>C55</f>
        <v>0</v>
      </c>
    </row>
    <row r="56" spans="1:9" s="5" customFormat="1" ht="13.8" thickBot="1">
      <c r="A56" s="51"/>
      <c r="B56" s="31"/>
      <c r="C56" s="58"/>
      <c r="D56" s="32"/>
      <c r="E56" s="33"/>
      <c r="F56" s="128"/>
      <c r="G56" s="130"/>
      <c r="H56" s="1"/>
      <c r="I56" s="1"/>
    </row>
    <row r="57" spans="1:9" s="53" customFormat="1" ht="13.8" thickBot="1">
      <c r="A57" s="18" t="s">
        <v>57</v>
      </c>
      <c r="B57" s="52"/>
      <c r="C57" s="94"/>
      <c r="D57" s="16"/>
      <c r="E57" s="17"/>
      <c r="F57" s="129" t="str">
        <f>IFERROR((B60*C60+B62*C62+B65*C65+B69*C69+B70*C70+C71*B71)/(C60+C62+C65+C69+C70+C71),"keine Note")</f>
        <v>keine Note</v>
      </c>
      <c r="G57" s="131">
        <f>(C59+C61+C62+C63+C65+C66+C68+C69+C70+C71)/(E59+E62+E63+E65+E66+E68+E69+E70+E71)</f>
        <v>0</v>
      </c>
    </row>
    <row r="58" spans="1:9" s="53" customFormat="1" ht="13.8" thickBot="1">
      <c r="A58" s="146" t="s">
        <v>58</v>
      </c>
      <c r="B58" s="147"/>
      <c r="C58" s="95"/>
      <c r="D58" s="48"/>
      <c r="E58" s="49"/>
      <c r="F58" s="128"/>
      <c r="G58" s="130"/>
    </row>
    <row r="59" spans="1:9" s="53" customFormat="1" ht="13.8" thickBot="1">
      <c r="A59" s="104" t="s">
        <v>59</v>
      </c>
      <c r="B59" s="105" t="s">
        <v>35</v>
      </c>
      <c r="C59" s="119">
        <f>IF(B59="ja",E59,0)</f>
        <v>0</v>
      </c>
      <c r="D59" s="82">
        <v>3</v>
      </c>
      <c r="E59" s="41">
        <v>2</v>
      </c>
      <c r="F59" s="128"/>
      <c r="G59" s="130"/>
    </row>
    <row r="60" spans="1:9" s="53" customFormat="1" ht="13.8" thickBot="1">
      <c r="A60" s="115" t="s">
        <v>60</v>
      </c>
      <c r="B60" s="105"/>
      <c r="C60" s="121">
        <f>IF(AND(B60&gt;=1,B60&lt;5),E60,0)</f>
        <v>0</v>
      </c>
      <c r="D60" s="79">
        <v>2</v>
      </c>
      <c r="E60" s="25">
        <v>2.5</v>
      </c>
      <c r="F60" s="128"/>
      <c r="G60" s="130"/>
      <c r="H60" s="101">
        <f>B60*C60</f>
        <v>0</v>
      </c>
      <c r="I60" s="102">
        <f>C60</f>
        <v>0</v>
      </c>
    </row>
    <row r="61" spans="1:9" s="53" customFormat="1" ht="13.8" thickBot="1">
      <c r="A61" s="148" t="s">
        <v>61</v>
      </c>
      <c r="B61" s="140"/>
      <c r="C61" s="96"/>
      <c r="D61" s="26"/>
      <c r="E61" s="27"/>
      <c r="F61" s="128"/>
      <c r="G61" s="130"/>
    </row>
    <row r="62" spans="1:9" s="53" customFormat="1" ht="13.8" thickBot="1">
      <c r="A62" s="104" t="s">
        <v>62</v>
      </c>
      <c r="B62" s="105"/>
      <c r="C62" s="120">
        <f>IF(AND(B62&gt;=1,B62&lt;5),E62,0)</f>
        <v>0</v>
      </c>
      <c r="D62" s="79">
        <v>2</v>
      </c>
      <c r="E62" s="25">
        <v>3</v>
      </c>
      <c r="F62" s="128"/>
      <c r="G62" s="130"/>
      <c r="H62" s="101">
        <f>B62*C62</f>
        <v>0</v>
      </c>
      <c r="I62" s="102">
        <f>C62</f>
        <v>0</v>
      </c>
    </row>
    <row r="63" spans="1:9" s="53" customFormat="1" ht="13.8" thickBot="1">
      <c r="A63" s="104" t="s">
        <v>63</v>
      </c>
      <c r="B63" s="105" t="s">
        <v>35</v>
      </c>
      <c r="C63" s="119">
        <f>IF(B63="ja",E63,0)</f>
        <v>0</v>
      </c>
      <c r="D63" s="82">
        <v>2</v>
      </c>
      <c r="E63" s="41">
        <v>3</v>
      </c>
      <c r="F63" s="128"/>
      <c r="G63" s="130"/>
    </row>
    <row r="64" spans="1:9" s="53" customFormat="1" ht="13.8" thickBot="1">
      <c r="A64" s="148" t="s">
        <v>64</v>
      </c>
      <c r="B64" s="140"/>
      <c r="C64" s="96"/>
      <c r="D64" s="44"/>
      <c r="E64" s="45"/>
      <c r="F64" s="128"/>
      <c r="G64" s="130"/>
    </row>
    <row r="65" spans="1:9" s="53" customFormat="1" ht="13.8" thickBot="1">
      <c r="A65" s="104" t="s">
        <v>65</v>
      </c>
      <c r="B65" s="105"/>
      <c r="C65" s="120">
        <f>IF(AND(B65&gt;=1,B65&lt;5),E65,0)</f>
        <v>0</v>
      </c>
      <c r="D65" s="79">
        <v>2</v>
      </c>
      <c r="E65" s="25">
        <v>3</v>
      </c>
      <c r="F65" s="128"/>
      <c r="G65" s="130"/>
      <c r="H65" s="101">
        <f>B65*C65</f>
        <v>0</v>
      </c>
      <c r="I65" s="102">
        <f>C65</f>
        <v>0</v>
      </c>
    </row>
    <row r="66" spans="1:9" s="53" customFormat="1" ht="13.8" thickBot="1">
      <c r="A66" s="104" t="s">
        <v>66</v>
      </c>
      <c r="B66" s="105" t="s">
        <v>35</v>
      </c>
      <c r="C66" s="119">
        <f>IF(B66="ja",E66,0)</f>
        <v>0</v>
      </c>
      <c r="D66" s="82">
        <v>2</v>
      </c>
      <c r="E66" s="41">
        <v>3</v>
      </c>
      <c r="F66" s="128"/>
      <c r="G66" s="130"/>
    </row>
    <row r="67" spans="1:9" s="53" customFormat="1" ht="13.8" thickBot="1">
      <c r="A67" s="104" t="s">
        <v>67</v>
      </c>
      <c r="B67" s="105" t="s">
        <v>35</v>
      </c>
      <c r="C67" s="119">
        <f>IF(B67="ja",E67,0)</f>
        <v>0</v>
      </c>
      <c r="D67" s="82">
        <v>2</v>
      </c>
      <c r="E67" s="41">
        <v>2.5</v>
      </c>
      <c r="F67" s="128"/>
      <c r="G67" s="130"/>
    </row>
    <row r="68" spans="1:9" s="53" customFormat="1" ht="26.4" customHeight="1" thickBot="1">
      <c r="A68" s="139" t="s">
        <v>68</v>
      </c>
      <c r="B68" s="140"/>
      <c r="C68" s="96"/>
      <c r="D68" s="26"/>
      <c r="E68" s="27"/>
      <c r="F68" s="128"/>
      <c r="G68" s="130"/>
    </row>
    <row r="69" spans="1:9" s="53" customFormat="1" ht="21.6" thickBot="1">
      <c r="A69" s="116" t="s">
        <v>69</v>
      </c>
      <c r="B69" s="105"/>
      <c r="C69" s="113">
        <f>IF(AND(B69&gt;=1,B69&lt;5),E69,0)</f>
        <v>0</v>
      </c>
      <c r="D69" s="79">
        <v>2</v>
      </c>
      <c r="E69" s="25">
        <v>3</v>
      </c>
      <c r="F69" s="128"/>
      <c r="G69" s="130"/>
      <c r="H69" s="101">
        <f>B69*C69</f>
        <v>0</v>
      </c>
      <c r="I69" s="102">
        <f>C69</f>
        <v>0</v>
      </c>
    </row>
    <row r="70" spans="1:9" s="53" customFormat="1" ht="21.6" thickBot="1">
      <c r="A70" s="116" t="s">
        <v>70</v>
      </c>
      <c r="B70" s="105"/>
      <c r="C70" s="113">
        <f>IF(AND(B70&gt;=1,B70&lt;5),E70,0)</f>
        <v>0</v>
      </c>
      <c r="D70" s="79">
        <v>2</v>
      </c>
      <c r="E70" s="25">
        <v>3</v>
      </c>
      <c r="F70" s="3"/>
      <c r="G70" s="3"/>
      <c r="H70" s="101">
        <f>B70*C70</f>
        <v>0</v>
      </c>
      <c r="I70" s="102">
        <f>C70</f>
        <v>0</v>
      </c>
    </row>
    <row r="71" spans="1:9" s="53" customFormat="1" ht="21.6" thickBot="1">
      <c r="A71" s="116" t="s">
        <v>71</v>
      </c>
      <c r="B71" s="105"/>
      <c r="C71" s="113">
        <f>IF(AND(B71&gt;=1,B71&lt;5),E71,0)</f>
        <v>0</v>
      </c>
      <c r="D71" s="79">
        <v>2</v>
      </c>
      <c r="E71" s="25">
        <v>3</v>
      </c>
      <c r="F71" s="3"/>
      <c r="G71" s="3"/>
      <c r="H71" s="101">
        <f>B71*C71</f>
        <v>0</v>
      </c>
      <c r="I71" s="102">
        <f>C71</f>
        <v>0</v>
      </c>
    </row>
    <row r="72" spans="1:9" ht="13.8" thickBot="1">
      <c r="A72" s="30"/>
      <c r="B72" s="54"/>
      <c r="C72" s="97"/>
      <c r="D72" s="55"/>
      <c r="E72" s="56"/>
    </row>
    <row r="73" spans="1:9" ht="13.8" thickBot="1">
      <c r="A73" s="57" t="s">
        <v>72</v>
      </c>
      <c r="B73" s="142"/>
      <c r="C73" s="142"/>
      <c r="D73" s="31"/>
      <c r="E73" s="58"/>
      <c r="F73" s="129" t="str">
        <f>IFERROR((B75*C75+B76*C76+B79*C79+B80*C80)/(C75+C76+C79+C80),"keine Note")</f>
        <v>keine Note</v>
      </c>
      <c r="G73" s="131">
        <f>(C75+C76+C77+C79+C80+C82+C83)/(E75+E76+E77+E79+E80+E82+E83)</f>
        <v>0</v>
      </c>
    </row>
    <row r="74" spans="1:9" ht="13.8" thickBot="1">
      <c r="A74" s="134" t="s">
        <v>73</v>
      </c>
      <c r="B74" s="135"/>
      <c r="C74" s="136"/>
      <c r="D74" s="22"/>
      <c r="E74" s="23"/>
    </row>
    <row r="75" spans="1:9" ht="13.8" thickBot="1">
      <c r="A75" s="107" t="s">
        <v>74</v>
      </c>
      <c r="B75" s="105"/>
      <c r="C75" s="113">
        <f>IF(AND(B75&gt;=1,B75&lt;5),E75,0)</f>
        <v>0</v>
      </c>
      <c r="D75" s="79">
        <v>2</v>
      </c>
      <c r="E75" s="25">
        <v>2.5</v>
      </c>
      <c r="H75" s="101">
        <f>B75*C75</f>
        <v>0</v>
      </c>
      <c r="I75" s="102">
        <f>C75</f>
        <v>0</v>
      </c>
    </row>
    <row r="76" spans="1:9" ht="13.8" thickBot="1">
      <c r="A76" s="107" t="s">
        <v>75</v>
      </c>
      <c r="B76" s="105"/>
      <c r="C76" s="120">
        <f>IF(AND(B76&gt;=1,B76&lt;5),E76,0)</f>
        <v>0</v>
      </c>
      <c r="D76" s="79">
        <v>2</v>
      </c>
      <c r="E76" s="25">
        <v>2.5</v>
      </c>
      <c r="H76" s="101">
        <f>B76*C76</f>
        <v>0</v>
      </c>
      <c r="I76" s="102">
        <f>C76</f>
        <v>0</v>
      </c>
    </row>
    <row r="77" spans="1:9" ht="13.8" thickBot="1">
      <c r="A77" s="106" t="s">
        <v>76</v>
      </c>
      <c r="B77" s="105" t="s">
        <v>35</v>
      </c>
      <c r="C77" s="119"/>
      <c r="D77" s="82">
        <v>4</v>
      </c>
      <c r="E77" s="41">
        <v>5</v>
      </c>
    </row>
    <row r="78" spans="1:9" ht="13.8" thickBot="1">
      <c r="A78" s="134" t="s">
        <v>77</v>
      </c>
      <c r="B78" s="137"/>
      <c r="C78" s="138"/>
      <c r="D78" s="59"/>
      <c r="E78" s="43"/>
    </row>
    <row r="79" spans="1:9" ht="13.8" thickBot="1">
      <c r="A79" s="78"/>
      <c r="B79" s="105"/>
      <c r="C79" s="113">
        <f>IF(AND(B79&gt;=1,B79&lt;5),E79,0)</f>
        <v>0</v>
      </c>
      <c r="D79" s="85">
        <v>2</v>
      </c>
      <c r="E79" s="60">
        <v>2.5</v>
      </c>
      <c r="H79" s="101">
        <f>B79*C79</f>
        <v>0</v>
      </c>
      <c r="I79" s="102">
        <f>C79</f>
        <v>0</v>
      </c>
    </row>
    <row r="80" spans="1:9" ht="13.8" thickBot="1">
      <c r="A80" s="78"/>
      <c r="B80" s="105"/>
      <c r="C80" s="113">
        <f>IF(AND(B80&gt;=1,B80&lt;5),E80,0)</f>
        <v>0</v>
      </c>
      <c r="D80" s="85">
        <v>2</v>
      </c>
      <c r="E80" s="60">
        <v>2.5</v>
      </c>
      <c r="H80" s="101">
        <f>B80*C80</f>
        <v>0</v>
      </c>
      <c r="I80" s="102">
        <f>C80</f>
        <v>0</v>
      </c>
    </row>
    <row r="81" spans="1:9" ht="24.6" customHeight="1" thickBot="1">
      <c r="A81" s="139" t="s">
        <v>78</v>
      </c>
      <c r="B81" s="140"/>
      <c r="C81" s="141"/>
      <c r="D81" s="59"/>
      <c r="E81" s="43"/>
    </row>
    <row r="82" spans="1:9" ht="13.8" thickBot="1">
      <c r="A82" s="78"/>
      <c r="B82" s="105" t="s">
        <v>35</v>
      </c>
      <c r="C82" s="119">
        <f>IF(B82="ja",E82,0)</f>
        <v>0</v>
      </c>
      <c r="D82" s="85">
        <v>2</v>
      </c>
      <c r="E82" s="60">
        <v>3</v>
      </c>
      <c r="H82" s="101"/>
      <c r="I82" s="102"/>
    </row>
    <row r="83" spans="1:9" ht="13.8" thickBot="1">
      <c r="A83" s="78"/>
      <c r="B83" s="105" t="s">
        <v>35</v>
      </c>
      <c r="C83" s="119">
        <f>IF(B83="ja",E83,0)</f>
        <v>0</v>
      </c>
      <c r="D83" s="86">
        <v>2</v>
      </c>
      <c r="E83" s="61">
        <v>3</v>
      </c>
      <c r="H83" s="101"/>
      <c r="I83" s="102"/>
    </row>
    <row r="84" spans="1:9" ht="13.8" thickBot="1">
      <c r="A84" s="62"/>
      <c r="B84" s="63"/>
      <c r="C84" s="98"/>
      <c r="D84" s="64"/>
      <c r="E84" s="65"/>
    </row>
    <row r="85" spans="1:9" ht="13.8" thickBot="1">
      <c r="A85" s="57" t="s">
        <v>79</v>
      </c>
      <c r="B85" s="142"/>
      <c r="C85" s="142"/>
      <c r="D85" s="31"/>
      <c r="E85" s="58"/>
      <c r="F85" s="129" t="str">
        <f>IFERROR((B87*C87)/(C87),"keine Note")</f>
        <v>keine Note</v>
      </c>
      <c r="G85" s="131">
        <f>(C87+C88)/(E87+E88)</f>
        <v>0</v>
      </c>
    </row>
    <row r="86" spans="1:9" s="5" customFormat="1" ht="13.8" thickBot="1">
      <c r="A86" s="143" t="s">
        <v>80</v>
      </c>
      <c r="B86" s="144"/>
      <c r="C86" s="145"/>
      <c r="D86" s="26"/>
      <c r="E86" s="27"/>
      <c r="F86" s="128"/>
      <c r="G86" s="130"/>
      <c r="H86" s="1"/>
      <c r="I86" s="1"/>
    </row>
    <row r="87" spans="1:9" s="5" customFormat="1" ht="21.6" thickBot="1">
      <c r="A87" s="117" t="s">
        <v>81</v>
      </c>
      <c r="B87" s="105"/>
      <c r="C87" s="120">
        <f>IF(AND(B87&gt;=1,B87&lt;5),E87,0)</f>
        <v>0</v>
      </c>
      <c r="D87" s="81">
        <v>2</v>
      </c>
      <c r="E87" s="40">
        <v>2.5</v>
      </c>
      <c r="F87" s="128"/>
      <c r="G87" s="130"/>
      <c r="H87" s="101">
        <f>B87*C87</f>
        <v>0</v>
      </c>
      <c r="I87" s="102">
        <f>C87</f>
        <v>0</v>
      </c>
    </row>
    <row r="88" spans="1:9" s="5" customFormat="1" ht="13.8" thickBot="1">
      <c r="A88" s="110" t="s">
        <v>82</v>
      </c>
      <c r="B88" s="105" t="s">
        <v>35</v>
      </c>
      <c r="C88" s="119">
        <f>IF(B88="ja",E88,0)</f>
        <v>0</v>
      </c>
      <c r="D88" s="83">
        <v>2</v>
      </c>
      <c r="E88" s="46">
        <v>2.5</v>
      </c>
      <c r="F88" s="128"/>
      <c r="G88" s="130"/>
      <c r="H88" s="1"/>
      <c r="I88" s="1"/>
    </row>
    <row r="89" spans="1:9" s="5" customFormat="1">
      <c r="A89" s="30"/>
      <c r="B89" s="31"/>
      <c r="C89" s="58"/>
      <c r="D89" s="55"/>
      <c r="E89" s="56"/>
      <c r="F89" s="128"/>
      <c r="G89" s="130"/>
      <c r="H89" s="1"/>
      <c r="I89" s="1"/>
    </row>
    <row r="90" spans="1:9" s="5" customFormat="1" ht="13.8" thickBot="1">
      <c r="A90" s="57" t="s">
        <v>83</v>
      </c>
      <c r="B90" s="142"/>
      <c r="C90" s="142"/>
      <c r="D90" s="66"/>
      <c r="E90" s="67"/>
      <c r="F90" s="128"/>
      <c r="G90" s="130"/>
      <c r="H90" s="1"/>
      <c r="I90" s="1"/>
    </row>
    <row r="91" spans="1:9" s="5" customFormat="1" ht="21.6" thickBot="1">
      <c r="A91" s="111" t="s">
        <v>84</v>
      </c>
      <c r="B91" s="105" t="s">
        <v>35</v>
      </c>
      <c r="C91" s="119">
        <f>IF(B91="ja",E91,0)</f>
        <v>0</v>
      </c>
      <c r="D91" s="87"/>
      <c r="E91" s="68">
        <v>3</v>
      </c>
      <c r="F91" s="128"/>
      <c r="G91" s="130"/>
      <c r="H91" s="1"/>
      <c r="I91" s="1"/>
    </row>
    <row r="92" spans="1:9" s="5" customFormat="1" ht="13.8" thickBot="1">
      <c r="A92" s="112" t="s">
        <v>85</v>
      </c>
      <c r="B92" s="105" t="s">
        <v>35</v>
      </c>
      <c r="C92" s="119">
        <f>IF(B92="ja",E92,0)</f>
        <v>0</v>
      </c>
      <c r="D92" s="88"/>
      <c r="E92" s="29">
        <v>16</v>
      </c>
      <c r="F92" s="128"/>
      <c r="G92" s="130"/>
      <c r="H92" s="1"/>
      <c r="I92" s="1"/>
    </row>
    <row r="93" spans="1:9" s="5" customFormat="1" ht="13.8" thickBot="1">
      <c r="A93" s="118" t="s">
        <v>86</v>
      </c>
      <c r="B93" s="122"/>
      <c r="C93" s="121">
        <f>IF(AND(B93&gt;=1,B93&lt;5),E93,0)</f>
        <v>0</v>
      </c>
      <c r="D93" s="89"/>
      <c r="E93" s="69">
        <v>12</v>
      </c>
      <c r="F93" s="128"/>
      <c r="G93" s="130"/>
      <c r="H93" s="101">
        <f>B93*C93</f>
        <v>0</v>
      </c>
      <c r="I93" s="102">
        <f>C93</f>
        <v>0</v>
      </c>
    </row>
    <row r="94" spans="1:9" s="5" customFormat="1">
      <c r="A94" s="124"/>
      <c r="B94" s="125"/>
      <c r="C94" s="123"/>
      <c r="D94" s="149" t="s">
        <v>3</v>
      </c>
      <c r="E94" s="149" t="s">
        <v>92</v>
      </c>
      <c r="F94" s="128"/>
      <c r="G94" s="130"/>
      <c r="H94" s="101"/>
      <c r="I94" s="102"/>
    </row>
    <row r="95" spans="1:9" s="5" customFormat="1" ht="13.8" thickBot="1">
      <c r="A95" s="126"/>
      <c r="B95" s="127" t="s">
        <v>93</v>
      </c>
      <c r="C95" s="127" t="s">
        <v>94</v>
      </c>
      <c r="D95" s="149"/>
      <c r="E95" s="149"/>
      <c r="F95" s="128"/>
      <c r="G95" s="130"/>
      <c r="H95" s="1"/>
      <c r="I95" s="1"/>
    </row>
    <row r="96" spans="1:9" s="5" customFormat="1" ht="13.8" thickBot="1">
      <c r="A96" s="70" t="s">
        <v>87</v>
      </c>
      <c r="B96" s="103" t="str">
        <f>IFERROR(H96/I96,"keine Note")</f>
        <v>keine Note</v>
      </c>
      <c r="C96" s="72">
        <f>SUM(C9:C95)</f>
        <v>0</v>
      </c>
      <c r="D96" s="71">
        <f>SUM(D9:D90)</f>
        <v>121</v>
      </c>
      <c r="E96" s="72">
        <f>SUM(E9:E93)</f>
        <v>180</v>
      </c>
      <c r="F96" s="128"/>
      <c r="G96" s="130"/>
      <c r="H96" s="101">
        <f>SUM(H10:H92)</f>
        <v>0</v>
      </c>
      <c r="I96" s="101">
        <f>SUM(I10:I92)</f>
        <v>0</v>
      </c>
    </row>
    <row r="97" spans="1:9" s="5" customFormat="1">
      <c r="A97" s="1"/>
      <c r="B97" s="73"/>
      <c r="C97" s="99"/>
      <c r="D97" s="74"/>
      <c r="E97" s="75"/>
      <c r="F97" s="128"/>
      <c r="G97" s="130"/>
      <c r="H97" s="1"/>
      <c r="I97" s="1"/>
    </row>
    <row r="98" spans="1:9" ht="64.8" customHeight="1">
      <c r="A98" s="132" t="s">
        <v>89</v>
      </c>
      <c r="B98" s="133"/>
      <c r="C98" s="133"/>
      <c r="D98" s="133"/>
      <c r="E98" s="133"/>
      <c r="F98" s="133"/>
      <c r="G98" s="133"/>
    </row>
    <row r="99" spans="1:9" s="5" customFormat="1">
      <c r="A99" s="1"/>
      <c r="B99" s="73"/>
      <c r="C99" s="99"/>
      <c r="D99" s="74"/>
      <c r="E99" s="75"/>
      <c r="F99" s="128"/>
      <c r="G99" s="130"/>
      <c r="H99" s="1"/>
      <c r="I99" s="1"/>
    </row>
    <row r="100" spans="1:9" s="5" customFormat="1">
      <c r="A100" s="1"/>
      <c r="B100" s="76"/>
      <c r="C100" s="100"/>
      <c r="D100" s="74"/>
      <c r="E100" s="75"/>
      <c r="F100" s="128"/>
      <c r="G100" s="130"/>
      <c r="H100" s="1"/>
      <c r="I100" s="1"/>
    </row>
    <row r="101" spans="1:9" s="5" customFormat="1">
      <c r="A101" s="2"/>
      <c r="B101" s="2"/>
      <c r="C101" s="91"/>
      <c r="D101" s="74"/>
      <c r="E101" s="75"/>
      <c r="F101" s="128"/>
      <c r="G101" s="130"/>
      <c r="H101" s="1"/>
      <c r="I101" s="1"/>
    </row>
    <row r="102" spans="1:9" s="5" customFormat="1">
      <c r="A102" s="2"/>
      <c r="B102" s="2"/>
      <c r="C102" s="91"/>
      <c r="D102" s="74"/>
      <c r="E102" s="75"/>
      <c r="F102" s="128"/>
      <c r="G102" s="130"/>
      <c r="H102" s="1"/>
      <c r="I102" s="1"/>
    </row>
    <row r="103" spans="1:9" s="5" customFormat="1">
      <c r="A103" s="2"/>
      <c r="B103" s="2"/>
      <c r="C103" s="91"/>
      <c r="D103" s="74"/>
      <c r="E103" s="75"/>
      <c r="F103" s="128"/>
      <c r="G103" s="130"/>
      <c r="H103" s="1"/>
      <c r="I103" s="1"/>
    </row>
    <row r="104" spans="1:9" s="5" customFormat="1">
      <c r="A104" s="2"/>
      <c r="B104" s="2"/>
      <c r="C104" s="91"/>
      <c r="D104" s="74"/>
      <c r="E104" s="75"/>
      <c r="F104" s="128"/>
      <c r="G104" s="130"/>
      <c r="H104" s="1"/>
      <c r="I104" s="1"/>
    </row>
    <row r="105" spans="1:9" s="5" customFormat="1">
      <c r="A105" s="2"/>
      <c r="B105" s="2"/>
      <c r="C105" s="91"/>
      <c r="D105" s="74"/>
      <c r="E105" s="75"/>
      <c r="F105" s="128"/>
      <c r="G105" s="130"/>
      <c r="H105" s="1"/>
      <c r="I105" s="1"/>
    </row>
    <row r="106" spans="1:9" s="5" customFormat="1">
      <c r="A106" s="2"/>
      <c r="B106" s="2"/>
      <c r="C106" s="91"/>
      <c r="D106" s="74"/>
      <c r="E106" s="75"/>
      <c r="F106" s="128"/>
      <c r="G106" s="130"/>
      <c r="H106" s="1"/>
      <c r="I106" s="1"/>
    </row>
    <row r="107" spans="1:9" s="5" customFormat="1">
      <c r="A107" s="2"/>
      <c r="B107" s="2"/>
      <c r="C107" s="91"/>
      <c r="D107" s="74"/>
      <c r="E107" s="75"/>
      <c r="F107" s="128"/>
      <c r="G107" s="130"/>
      <c r="H107" s="1"/>
      <c r="I107" s="1"/>
    </row>
    <row r="108" spans="1:9" s="5" customFormat="1">
      <c r="A108" s="2"/>
      <c r="B108" s="2"/>
      <c r="C108" s="91"/>
      <c r="D108" s="74"/>
      <c r="E108" s="75"/>
      <c r="F108" s="128"/>
      <c r="G108" s="130"/>
      <c r="H108" s="1"/>
      <c r="I108" s="1"/>
    </row>
    <row r="109" spans="1:9" s="5" customFormat="1">
      <c r="A109" s="2"/>
      <c r="B109" s="2"/>
      <c r="C109" s="91"/>
      <c r="D109" s="74"/>
      <c r="E109" s="75"/>
      <c r="F109" s="128"/>
      <c r="G109" s="130"/>
      <c r="H109" s="1"/>
      <c r="I109" s="1"/>
    </row>
    <row r="110" spans="1:9" s="5" customFormat="1">
      <c r="A110" s="2"/>
      <c r="B110" s="2"/>
      <c r="C110" s="91"/>
      <c r="D110" s="74"/>
      <c r="E110" s="75"/>
      <c r="F110" s="128"/>
      <c r="G110" s="130"/>
      <c r="H110" s="1"/>
      <c r="I110" s="1"/>
    </row>
    <row r="111" spans="1:9" s="5" customFormat="1">
      <c r="A111" s="2"/>
      <c r="B111" s="2"/>
      <c r="C111" s="91"/>
      <c r="D111" s="74"/>
      <c r="E111" s="75"/>
      <c r="F111" s="128"/>
      <c r="G111" s="130"/>
      <c r="H111" s="1"/>
      <c r="I111" s="1"/>
    </row>
    <row r="112" spans="1:9" s="5" customFormat="1">
      <c r="A112" s="2"/>
      <c r="B112" s="2"/>
      <c r="C112" s="91"/>
      <c r="D112" s="74"/>
      <c r="E112" s="75"/>
      <c r="F112" s="128"/>
      <c r="G112" s="130"/>
      <c r="H112" s="1"/>
      <c r="I112" s="1"/>
    </row>
    <row r="113" spans="1:9" s="5" customFormat="1">
      <c r="A113" s="2"/>
      <c r="B113" s="2"/>
      <c r="C113" s="91"/>
      <c r="D113" s="74"/>
      <c r="E113" s="75"/>
      <c r="F113" s="128"/>
      <c r="G113" s="130"/>
      <c r="H113" s="1"/>
      <c r="I113" s="1"/>
    </row>
    <row r="114" spans="1:9" s="5" customFormat="1">
      <c r="A114" s="2"/>
      <c r="B114" s="2"/>
      <c r="C114" s="91"/>
      <c r="D114" s="74"/>
      <c r="E114" s="75"/>
      <c r="F114" s="128"/>
      <c r="G114" s="130"/>
      <c r="H114" s="1"/>
      <c r="I114" s="1"/>
    </row>
    <row r="115" spans="1:9" s="5" customFormat="1">
      <c r="A115" s="2"/>
      <c r="B115" s="2"/>
      <c r="C115" s="91"/>
      <c r="D115" s="74"/>
      <c r="E115" s="75"/>
      <c r="F115" s="128"/>
      <c r="G115" s="130"/>
      <c r="H115" s="1"/>
      <c r="I115" s="1"/>
    </row>
    <row r="116" spans="1:9" s="5" customFormat="1">
      <c r="A116" s="2"/>
      <c r="B116" s="2"/>
      <c r="C116" s="91"/>
      <c r="D116" s="74"/>
      <c r="E116" s="75"/>
      <c r="F116" s="128"/>
      <c r="G116" s="130"/>
      <c r="H116" s="1"/>
      <c r="I116" s="1"/>
    </row>
    <row r="117" spans="1:9" s="5" customFormat="1">
      <c r="A117" s="2"/>
      <c r="B117" s="2"/>
      <c r="C117" s="91"/>
      <c r="D117" s="74"/>
      <c r="E117" s="75"/>
      <c r="F117" s="128"/>
      <c r="G117" s="130"/>
      <c r="H117" s="1"/>
      <c r="I117" s="1"/>
    </row>
    <row r="118" spans="1:9" s="5" customFormat="1">
      <c r="A118" s="2"/>
      <c r="B118" s="2"/>
      <c r="C118" s="91"/>
      <c r="D118" s="74"/>
      <c r="E118" s="75"/>
      <c r="F118" s="128"/>
      <c r="G118" s="130"/>
      <c r="H118" s="1"/>
      <c r="I118" s="1"/>
    </row>
    <row r="119" spans="1:9" s="5" customFormat="1">
      <c r="A119" s="2"/>
      <c r="B119" s="2"/>
      <c r="C119" s="91"/>
      <c r="D119" s="74"/>
      <c r="E119" s="75"/>
      <c r="F119" s="128"/>
      <c r="G119" s="130"/>
      <c r="H119" s="1"/>
      <c r="I119" s="1"/>
    </row>
    <row r="120" spans="1:9" s="5" customFormat="1">
      <c r="A120" s="2"/>
      <c r="B120" s="2"/>
      <c r="C120" s="91"/>
      <c r="D120" s="74"/>
      <c r="E120" s="75"/>
      <c r="F120" s="128"/>
      <c r="G120" s="130"/>
      <c r="H120" s="1"/>
      <c r="I120" s="1"/>
    </row>
    <row r="121" spans="1:9" s="5" customFormat="1">
      <c r="A121" s="2"/>
      <c r="B121" s="2"/>
      <c r="C121" s="91"/>
      <c r="D121" s="74"/>
      <c r="E121" s="75"/>
      <c r="F121" s="128"/>
      <c r="G121" s="130"/>
      <c r="H121" s="1"/>
      <c r="I121" s="1"/>
    </row>
    <row r="122" spans="1:9" s="5" customFormat="1">
      <c r="A122" s="2"/>
      <c r="B122" s="2"/>
      <c r="C122" s="91"/>
      <c r="D122" s="74"/>
      <c r="E122" s="75"/>
      <c r="F122" s="128"/>
      <c r="G122" s="130"/>
      <c r="H122" s="1"/>
      <c r="I122" s="1"/>
    </row>
    <row r="123" spans="1:9" s="5" customFormat="1">
      <c r="A123" s="2"/>
      <c r="B123" s="2"/>
      <c r="C123" s="91"/>
      <c r="D123" s="74"/>
      <c r="E123" s="75"/>
      <c r="F123" s="128"/>
      <c r="G123" s="130"/>
      <c r="H123" s="1"/>
      <c r="I123" s="1"/>
    </row>
    <row r="124" spans="1:9" s="5" customFormat="1">
      <c r="A124" s="2"/>
      <c r="B124" s="2"/>
      <c r="C124" s="91"/>
      <c r="D124" s="74"/>
      <c r="E124" s="75"/>
      <c r="F124" s="128"/>
      <c r="G124" s="130"/>
      <c r="H124" s="1"/>
      <c r="I124" s="1"/>
    </row>
    <row r="125" spans="1:9" s="5" customFormat="1">
      <c r="A125" s="2"/>
      <c r="B125" s="2"/>
      <c r="C125" s="91"/>
      <c r="D125" s="74"/>
      <c r="E125" s="75"/>
      <c r="F125" s="128"/>
      <c r="G125" s="130"/>
      <c r="H125" s="1"/>
      <c r="I125" s="1"/>
    </row>
    <row r="126" spans="1:9" s="5" customFormat="1">
      <c r="A126" s="2"/>
      <c r="B126" s="2"/>
      <c r="C126" s="91"/>
      <c r="D126" s="74"/>
      <c r="E126" s="75"/>
      <c r="F126" s="128"/>
      <c r="G126" s="130"/>
      <c r="H126" s="1"/>
      <c r="I126" s="1"/>
    </row>
    <row r="127" spans="1:9" s="5" customFormat="1">
      <c r="A127" s="2"/>
      <c r="B127" s="2"/>
      <c r="C127" s="91"/>
      <c r="D127" s="74"/>
      <c r="E127" s="75"/>
      <c r="F127" s="128"/>
      <c r="G127" s="130"/>
      <c r="H127" s="1"/>
      <c r="I127" s="1"/>
    </row>
    <row r="128" spans="1:9" s="5" customFormat="1">
      <c r="A128" s="2"/>
      <c r="B128" s="2"/>
      <c r="C128" s="91"/>
      <c r="D128" s="74"/>
      <c r="E128" s="75"/>
      <c r="F128" s="128"/>
      <c r="G128" s="130"/>
      <c r="H128" s="1"/>
      <c r="I128" s="1"/>
    </row>
    <row r="129" spans="1:9" s="5" customFormat="1">
      <c r="A129" s="2"/>
      <c r="B129" s="2"/>
      <c r="C129" s="91"/>
      <c r="D129" s="74"/>
      <c r="E129" s="75"/>
      <c r="F129" s="128"/>
      <c r="G129" s="130"/>
      <c r="H129" s="1"/>
      <c r="I129" s="1"/>
    </row>
    <row r="130" spans="1:9" s="5" customFormat="1">
      <c r="A130" s="2"/>
      <c r="B130" s="2"/>
      <c r="C130" s="91"/>
      <c r="D130" s="74"/>
      <c r="E130" s="75"/>
      <c r="F130" s="128"/>
      <c r="G130" s="130"/>
      <c r="H130" s="1"/>
      <c r="I130" s="1"/>
    </row>
    <row r="131" spans="1:9" s="5" customFormat="1">
      <c r="A131" s="2"/>
      <c r="B131" s="2"/>
      <c r="C131" s="91"/>
      <c r="D131" s="74"/>
      <c r="E131" s="75"/>
      <c r="F131" s="128"/>
      <c r="G131" s="130"/>
      <c r="H131" s="1"/>
      <c r="I131" s="1"/>
    </row>
    <row r="132" spans="1:9" s="5" customFormat="1">
      <c r="A132" s="2"/>
      <c r="B132" s="2"/>
      <c r="C132" s="91"/>
      <c r="D132" s="74"/>
      <c r="E132" s="75"/>
      <c r="F132" s="128"/>
      <c r="G132" s="130"/>
      <c r="H132" s="1"/>
      <c r="I132" s="1"/>
    </row>
    <row r="133" spans="1:9" s="5" customFormat="1">
      <c r="A133" s="2"/>
      <c r="B133" s="2"/>
      <c r="C133" s="91"/>
      <c r="D133" s="74"/>
      <c r="E133" s="75"/>
      <c r="F133" s="128"/>
      <c r="G133" s="130"/>
      <c r="H133" s="1"/>
      <c r="I133" s="1"/>
    </row>
    <row r="134" spans="1:9" s="5" customFormat="1">
      <c r="A134" s="2"/>
      <c r="B134" s="2"/>
      <c r="C134" s="91"/>
      <c r="D134" s="74"/>
      <c r="E134" s="75"/>
      <c r="F134" s="128"/>
      <c r="G134" s="130"/>
      <c r="H134" s="1"/>
      <c r="I134" s="1"/>
    </row>
    <row r="135" spans="1:9" s="5" customFormat="1">
      <c r="A135" s="2"/>
      <c r="B135" s="2"/>
      <c r="C135" s="91"/>
      <c r="D135" s="74"/>
      <c r="E135" s="75"/>
      <c r="F135" s="128"/>
      <c r="G135" s="130"/>
      <c r="H135" s="1"/>
      <c r="I135" s="1"/>
    </row>
    <row r="136" spans="1:9" s="5" customFormat="1">
      <c r="A136" s="2"/>
      <c r="B136" s="2"/>
      <c r="C136" s="91"/>
      <c r="D136" s="74"/>
      <c r="E136" s="75"/>
      <c r="F136" s="128"/>
      <c r="G136" s="130"/>
      <c r="H136" s="1"/>
      <c r="I136" s="1"/>
    </row>
    <row r="137" spans="1:9" s="5" customFormat="1">
      <c r="A137" s="2"/>
      <c r="B137" s="2"/>
      <c r="C137" s="91"/>
      <c r="D137" s="74"/>
      <c r="E137" s="75"/>
      <c r="F137" s="128"/>
      <c r="G137" s="130"/>
      <c r="H137" s="1"/>
      <c r="I137" s="1"/>
    </row>
    <row r="138" spans="1:9" s="5" customFormat="1">
      <c r="A138" s="2"/>
      <c r="B138" s="2"/>
      <c r="C138" s="91"/>
      <c r="D138" s="74"/>
      <c r="E138" s="75"/>
      <c r="F138" s="128"/>
      <c r="G138" s="130"/>
      <c r="H138" s="1"/>
      <c r="I138" s="1"/>
    </row>
    <row r="139" spans="1:9" s="5" customFormat="1">
      <c r="A139" s="2"/>
      <c r="B139" s="2"/>
      <c r="C139" s="91"/>
      <c r="D139" s="74"/>
      <c r="E139" s="75"/>
      <c r="F139" s="128"/>
      <c r="G139" s="130"/>
      <c r="H139" s="1"/>
      <c r="I139" s="1"/>
    </row>
    <row r="140" spans="1:9" s="5" customFormat="1">
      <c r="A140" s="2"/>
      <c r="B140" s="2"/>
      <c r="C140" s="91"/>
      <c r="D140" s="74"/>
      <c r="E140" s="75"/>
      <c r="F140" s="128"/>
      <c r="G140" s="130"/>
      <c r="H140" s="1"/>
      <c r="I140" s="1"/>
    </row>
    <row r="141" spans="1:9" s="5" customFormat="1">
      <c r="A141" s="2"/>
      <c r="B141" s="2"/>
      <c r="C141" s="91"/>
      <c r="D141" s="74"/>
      <c r="E141" s="75"/>
      <c r="F141" s="128"/>
      <c r="G141" s="130"/>
      <c r="H141" s="1"/>
      <c r="I141" s="1"/>
    </row>
    <row r="142" spans="1:9" s="5" customFormat="1">
      <c r="A142" s="2"/>
      <c r="B142" s="2"/>
      <c r="C142" s="91"/>
      <c r="D142" s="74"/>
      <c r="E142" s="75"/>
      <c r="F142" s="128"/>
      <c r="G142" s="130"/>
      <c r="H142" s="1"/>
      <c r="I142" s="1"/>
    </row>
    <row r="143" spans="1:9" s="5" customFormat="1">
      <c r="A143" s="2"/>
      <c r="B143" s="2"/>
      <c r="C143" s="91"/>
      <c r="D143" s="74"/>
      <c r="E143" s="75"/>
      <c r="F143" s="128"/>
      <c r="G143" s="130"/>
      <c r="H143" s="1"/>
      <c r="I143" s="1"/>
    </row>
    <row r="144" spans="1:9" s="5" customFormat="1">
      <c r="A144" s="2"/>
      <c r="B144" s="2"/>
      <c r="C144" s="91"/>
      <c r="D144" s="74"/>
      <c r="E144" s="75"/>
      <c r="F144" s="128"/>
      <c r="G144" s="130"/>
      <c r="H144" s="1"/>
      <c r="I144" s="1"/>
    </row>
    <row r="145" spans="1:9" s="5" customFormat="1">
      <c r="A145" s="2"/>
      <c r="B145" s="2"/>
      <c r="C145" s="91"/>
      <c r="D145" s="74"/>
      <c r="E145" s="75"/>
      <c r="F145" s="128"/>
      <c r="G145" s="130"/>
      <c r="H145" s="1"/>
      <c r="I145" s="1"/>
    </row>
    <row r="146" spans="1:9" s="5" customFormat="1">
      <c r="A146" s="2"/>
      <c r="B146" s="2"/>
      <c r="C146" s="91"/>
      <c r="D146" s="74"/>
      <c r="E146" s="75"/>
      <c r="F146" s="128"/>
      <c r="G146" s="130"/>
      <c r="H146" s="1"/>
      <c r="I146" s="1"/>
    </row>
    <row r="147" spans="1:9" s="5" customFormat="1">
      <c r="A147" s="2"/>
      <c r="B147" s="2"/>
      <c r="C147" s="91"/>
      <c r="D147" s="74"/>
      <c r="E147" s="75"/>
      <c r="F147" s="128"/>
      <c r="G147" s="130"/>
      <c r="H147" s="1"/>
      <c r="I147" s="1"/>
    </row>
    <row r="148" spans="1:9" s="5" customFormat="1">
      <c r="A148" s="2"/>
      <c r="B148" s="2"/>
      <c r="C148" s="91"/>
      <c r="D148" s="74"/>
      <c r="E148" s="75"/>
      <c r="F148" s="128"/>
      <c r="G148" s="130"/>
      <c r="H148" s="1"/>
      <c r="I148" s="1"/>
    </row>
    <row r="149" spans="1:9" s="5" customFormat="1">
      <c r="A149" s="2"/>
      <c r="B149" s="2"/>
      <c r="C149" s="91"/>
      <c r="D149" s="74"/>
      <c r="E149" s="75"/>
      <c r="F149" s="128"/>
      <c r="G149" s="130"/>
      <c r="H149" s="1"/>
      <c r="I149" s="1"/>
    </row>
    <row r="150" spans="1:9" s="5" customFormat="1">
      <c r="A150" s="2"/>
      <c r="B150" s="2"/>
      <c r="C150" s="91"/>
      <c r="D150" s="74"/>
      <c r="E150" s="75"/>
      <c r="F150" s="128"/>
      <c r="G150" s="130"/>
      <c r="H150" s="1"/>
      <c r="I150" s="1"/>
    </row>
    <row r="151" spans="1:9" s="5" customFormat="1">
      <c r="A151" s="2"/>
      <c r="B151" s="2"/>
      <c r="C151" s="91"/>
      <c r="D151" s="74"/>
      <c r="E151" s="75"/>
      <c r="F151" s="128"/>
      <c r="G151" s="130"/>
      <c r="H151" s="1"/>
      <c r="I151" s="1"/>
    </row>
    <row r="152" spans="1:9" s="5" customFormat="1">
      <c r="A152" s="2"/>
      <c r="B152" s="2"/>
      <c r="C152" s="91"/>
      <c r="D152" s="74"/>
      <c r="E152" s="75"/>
      <c r="F152" s="128"/>
      <c r="G152" s="130"/>
      <c r="H152" s="1"/>
      <c r="I152" s="1"/>
    </row>
    <row r="153" spans="1:9" s="5" customFormat="1">
      <c r="A153" s="2"/>
      <c r="B153" s="2"/>
      <c r="C153" s="91"/>
      <c r="D153" s="74"/>
      <c r="E153" s="75"/>
      <c r="F153" s="128"/>
      <c r="G153" s="130"/>
      <c r="H153" s="1"/>
      <c r="I153" s="1"/>
    </row>
    <row r="154" spans="1:9" s="5" customFormat="1">
      <c r="A154" s="2"/>
      <c r="B154" s="2"/>
      <c r="C154" s="91"/>
      <c r="D154" s="74"/>
      <c r="E154" s="75"/>
      <c r="F154" s="128"/>
      <c r="G154" s="130"/>
      <c r="H154" s="1"/>
      <c r="I154" s="1"/>
    </row>
    <row r="155" spans="1:9" s="5" customFormat="1">
      <c r="A155" s="2"/>
      <c r="B155" s="2"/>
      <c r="C155" s="91"/>
      <c r="D155" s="74"/>
      <c r="E155" s="75"/>
      <c r="F155" s="128"/>
      <c r="G155" s="130"/>
      <c r="H155" s="1"/>
      <c r="I155" s="1"/>
    </row>
    <row r="156" spans="1:9" s="5" customFormat="1">
      <c r="A156" s="2"/>
      <c r="B156" s="2"/>
      <c r="C156" s="91"/>
      <c r="D156" s="74"/>
      <c r="E156" s="75"/>
      <c r="F156" s="128"/>
      <c r="G156" s="130"/>
      <c r="H156" s="1"/>
      <c r="I156" s="1"/>
    </row>
    <row r="157" spans="1:9" s="5" customFormat="1">
      <c r="A157" s="2"/>
      <c r="B157" s="2"/>
      <c r="C157" s="91"/>
      <c r="D157" s="74"/>
      <c r="E157" s="75"/>
      <c r="F157" s="128"/>
      <c r="G157" s="130"/>
      <c r="H157" s="1"/>
      <c r="I157" s="1"/>
    </row>
    <row r="158" spans="1:9" s="5" customFormat="1">
      <c r="A158" s="2"/>
      <c r="B158" s="2"/>
      <c r="C158" s="91"/>
      <c r="D158" s="74"/>
      <c r="E158" s="75"/>
      <c r="F158" s="128"/>
      <c r="G158" s="130"/>
      <c r="H158" s="1"/>
      <c r="I158" s="1"/>
    </row>
    <row r="159" spans="1:9" s="5" customFormat="1">
      <c r="A159" s="2"/>
      <c r="B159" s="2"/>
      <c r="C159" s="91"/>
      <c r="D159" s="74"/>
      <c r="E159" s="75"/>
      <c r="F159" s="128"/>
      <c r="G159" s="130"/>
      <c r="H159" s="1"/>
      <c r="I159" s="1"/>
    </row>
    <row r="160" spans="1:9" s="5" customFormat="1">
      <c r="A160" s="2"/>
      <c r="B160" s="2"/>
      <c r="C160" s="91"/>
      <c r="D160" s="74"/>
      <c r="E160" s="75"/>
      <c r="F160" s="128"/>
      <c r="G160" s="130"/>
      <c r="H160" s="1"/>
      <c r="I160" s="1"/>
    </row>
    <row r="161" spans="1:9" s="5" customFormat="1">
      <c r="A161" s="2"/>
      <c r="B161" s="2"/>
      <c r="C161" s="91"/>
      <c r="D161" s="74"/>
      <c r="E161" s="75"/>
      <c r="F161" s="128"/>
      <c r="G161" s="130"/>
      <c r="H161" s="1"/>
      <c r="I161" s="1"/>
    </row>
    <row r="162" spans="1:9" s="5" customFormat="1">
      <c r="A162" s="2"/>
      <c r="B162" s="2"/>
      <c r="C162" s="91"/>
      <c r="D162" s="74"/>
      <c r="E162" s="75"/>
      <c r="F162" s="128"/>
      <c r="G162" s="130"/>
      <c r="H162" s="1"/>
      <c r="I162" s="1"/>
    </row>
    <row r="163" spans="1:9" s="5" customFormat="1">
      <c r="A163" s="2"/>
      <c r="B163" s="2"/>
      <c r="C163" s="91"/>
      <c r="D163" s="74"/>
      <c r="E163" s="75"/>
      <c r="F163" s="128"/>
      <c r="G163" s="130"/>
      <c r="H163" s="1"/>
      <c r="I163" s="1"/>
    </row>
    <row r="164" spans="1:9" s="5" customFormat="1">
      <c r="A164" s="2"/>
      <c r="B164" s="2"/>
      <c r="C164" s="91"/>
      <c r="D164" s="74"/>
      <c r="E164" s="75"/>
      <c r="F164" s="128"/>
      <c r="G164" s="130"/>
      <c r="H164" s="1"/>
      <c r="I164" s="1"/>
    </row>
    <row r="165" spans="1:9" s="5" customFormat="1">
      <c r="A165" s="2"/>
      <c r="B165" s="2"/>
      <c r="C165" s="91"/>
      <c r="D165" s="74"/>
      <c r="E165" s="75"/>
      <c r="F165" s="128"/>
      <c r="G165" s="130"/>
      <c r="H165" s="1"/>
      <c r="I165" s="1"/>
    </row>
    <row r="166" spans="1:9" s="5" customFormat="1">
      <c r="A166" s="2"/>
      <c r="B166" s="2"/>
      <c r="C166" s="91"/>
      <c r="D166" s="74"/>
      <c r="E166" s="75"/>
      <c r="F166" s="128"/>
      <c r="G166" s="130"/>
      <c r="H166" s="1"/>
      <c r="I166" s="1"/>
    </row>
    <row r="167" spans="1:9" s="5" customFormat="1">
      <c r="A167" s="2"/>
      <c r="B167" s="2"/>
      <c r="C167" s="91"/>
      <c r="D167" s="74"/>
      <c r="E167" s="75"/>
      <c r="F167" s="128"/>
      <c r="G167" s="130"/>
      <c r="H167" s="1"/>
      <c r="I167" s="1"/>
    </row>
    <row r="168" spans="1:9" s="5" customFormat="1">
      <c r="A168" s="2"/>
      <c r="B168" s="2"/>
      <c r="C168" s="91"/>
      <c r="D168" s="74"/>
      <c r="E168" s="75"/>
      <c r="F168" s="128"/>
      <c r="G168" s="130"/>
      <c r="H168" s="1"/>
      <c r="I168" s="1"/>
    </row>
    <row r="169" spans="1:9" s="5" customFormat="1">
      <c r="A169" s="2"/>
      <c r="B169" s="2"/>
      <c r="C169" s="91"/>
      <c r="D169" s="74"/>
      <c r="E169" s="75"/>
      <c r="F169" s="128"/>
      <c r="G169" s="130"/>
      <c r="H169" s="1"/>
      <c r="I169" s="1"/>
    </row>
    <row r="170" spans="1:9" s="5" customFormat="1">
      <c r="A170" s="2"/>
      <c r="B170" s="2"/>
      <c r="C170" s="91"/>
      <c r="D170" s="74"/>
      <c r="E170" s="75"/>
      <c r="F170" s="128"/>
      <c r="G170" s="130"/>
      <c r="H170" s="1"/>
      <c r="I170" s="1"/>
    </row>
    <row r="171" spans="1:9" s="5" customFormat="1">
      <c r="A171" s="2"/>
      <c r="B171" s="2"/>
      <c r="C171" s="91"/>
      <c r="D171" s="74"/>
      <c r="E171" s="75"/>
      <c r="F171" s="128"/>
      <c r="G171" s="130"/>
      <c r="H171" s="1"/>
      <c r="I171" s="1"/>
    </row>
    <row r="172" spans="1:9" s="5" customFormat="1">
      <c r="A172" s="2"/>
      <c r="B172" s="2"/>
      <c r="C172" s="91"/>
      <c r="D172" s="74"/>
      <c r="E172" s="75"/>
      <c r="F172" s="128"/>
      <c r="G172" s="130"/>
      <c r="H172" s="1"/>
      <c r="I172" s="1"/>
    </row>
    <row r="173" spans="1:9" s="5" customFormat="1">
      <c r="A173" s="2"/>
      <c r="B173" s="2"/>
      <c r="C173" s="91"/>
      <c r="D173" s="74"/>
      <c r="E173" s="75"/>
      <c r="F173" s="128"/>
      <c r="G173" s="130"/>
      <c r="H173" s="1"/>
      <c r="I173" s="1"/>
    </row>
    <row r="174" spans="1:9" s="5" customFormat="1">
      <c r="A174" s="2"/>
      <c r="B174" s="2"/>
      <c r="C174" s="91"/>
      <c r="D174" s="74"/>
      <c r="E174" s="75"/>
      <c r="F174" s="128"/>
      <c r="G174" s="130"/>
      <c r="H174" s="1"/>
      <c r="I174" s="1"/>
    </row>
    <row r="175" spans="1:9" s="5" customFormat="1">
      <c r="A175" s="2"/>
      <c r="B175" s="2"/>
      <c r="C175" s="91"/>
      <c r="D175" s="74"/>
      <c r="E175" s="75"/>
      <c r="F175" s="128"/>
      <c r="G175" s="130"/>
      <c r="H175" s="1"/>
      <c r="I175" s="1"/>
    </row>
    <row r="176" spans="1:9" s="5" customFormat="1">
      <c r="A176" s="2"/>
      <c r="B176" s="2"/>
      <c r="C176" s="91"/>
      <c r="D176" s="74"/>
      <c r="E176" s="75"/>
      <c r="F176" s="128"/>
      <c r="G176" s="130"/>
      <c r="H176" s="1"/>
      <c r="I176" s="1"/>
    </row>
    <row r="177" spans="1:9" s="5" customFormat="1">
      <c r="A177" s="2"/>
      <c r="B177" s="2"/>
      <c r="C177" s="91"/>
      <c r="D177" s="74"/>
      <c r="E177" s="75"/>
      <c r="F177" s="128"/>
      <c r="G177" s="130"/>
      <c r="H177" s="1"/>
      <c r="I177" s="1"/>
    </row>
    <row r="178" spans="1:9" s="5" customFormat="1">
      <c r="A178" s="2"/>
      <c r="B178" s="2"/>
      <c r="C178" s="91"/>
      <c r="D178" s="74"/>
      <c r="E178" s="75"/>
      <c r="F178" s="128"/>
      <c r="G178" s="130"/>
      <c r="H178" s="1"/>
      <c r="I178" s="1"/>
    </row>
    <row r="179" spans="1:9" s="5" customFormat="1">
      <c r="A179" s="2"/>
      <c r="B179" s="2"/>
      <c r="C179" s="91"/>
      <c r="D179" s="74"/>
      <c r="E179" s="75"/>
      <c r="F179" s="128"/>
      <c r="G179" s="130"/>
      <c r="H179" s="1"/>
      <c r="I179" s="1"/>
    </row>
    <row r="180" spans="1:9" s="5" customFormat="1">
      <c r="A180" s="2"/>
      <c r="B180" s="2"/>
      <c r="C180" s="91"/>
      <c r="D180" s="74"/>
      <c r="E180" s="75"/>
      <c r="F180" s="128"/>
      <c r="G180" s="130"/>
      <c r="H180" s="1"/>
      <c r="I180" s="1"/>
    </row>
    <row r="181" spans="1:9" s="5" customFormat="1">
      <c r="A181" s="2"/>
      <c r="B181" s="2"/>
      <c r="C181" s="91"/>
      <c r="D181" s="74"/>
      <c r="E181" s="75"/>
      <c r="F181" s="128"/>
      <c r="G181" s="130"/>
      <c r="H181" s="1"/>
      <c r="I181" s="1"/>
    </row>
    <row r="182" spans="1:9" s="5" customFormat="1">
      <c r="A182" s="2"/>
      <c r="B182" s="2"/>
      <c r="C182" s="91"/>
      <c r="D182" s="74"/>
      <c r="E182" s="75"/>
      <c r="F182" s="128"/>
      <c r="G182" s="130"/>
      <c r="H182" s="1"/>
      <c r="I182" s="1"/>
    </row>
    <row r="183" spans="1:9" s="5" customFormat="1">
      <c r="A183" s="2"/>
      <c r="B183" s="2"/>
      <c r="C183" s="91"/>
      <c r="D183" s="74"/>
      <c r="E183" s="75"/>
      <c r="F183" s="128"/>
      <c r="G183" s="130"/>
      <c r="H183" s="1"/>
      <c r="I183" s="1"/>
    </row>
    <row r="184" spans="1:9" s="5" customFormat="1">
      <c r="A184" s="2"/>
      <c r="B184" s="2"/>
      <c r="C184" s="91"/>
      <c r="D184" s="74"/>
      <c r="E184" s="75"/>
      <c r="F184" s="128"/>
      <c r="G184" s="130"/>
      <c r="H184" s="1"/>
      <c r="I184" s="1"/>
    </row>
    <row r="185" spans="1:9" s="5" customFormat="1">
      <c r="A185" s="2"/>
      <c r="B185" s="2"/>
      <c r="C185" s="91"/>
      <c r="D185" s="74"/>
      <c r="E185" s="75"/>
      <c r="F185" s="128"/>
      <c r="G185" s="130"/>
      <c r="H185" s="1"/>
      <c r="I185" s="1"/>
    </row>
    <row r="186" spans="1:9" s="5" customFormat="1">
      <c r="A186" s="2"/>
      <c r="B186" s="2"/>
      <c r="C186" s="91"/>
      <c r="D186" s="74"/>
      <c r="E186" s="75"/>
      <c r="F186" s="128"/>
      <c r="G186" s="130"/>
      <c r="H186" s="1"/>
      <c r="I186" s="1"/>
    </row>
    <row r="187" spans="1:9" s="5" customFormat="1">
      <c r="A187" s="2"/>
      <c r="B187" s="2"/>
      <c r="C187" s="91"/>
      <c r="D187" s="74"/>
      <c r="E187" s="75"/>
      <c r="F187" s="128"/>
      <c r="G187" s="130"/>
      <c r="H187" s="1"/>
      <c r="I187" s="1"/>
    </row>
    <row r="188" spans="1:9" s="5" customFormat="1">
      <c r="A188" s="2"/>
      <c r="B188" s="2"/>
      <c r="C188" s="91"/>
      <c r="D188" s="74"/>
      <c r="E188" s="75"/>
      <c r="F188" s="128"/>
      <c r="G188" s="130"/>
      <c r="H188" s="1"/>
      <c r="I188" s="1"/>
    </row>
    <row r="189" spans="1:9" s="5" customFormat="1">
      <c r="A189" s="2"/>
      <c r="B189" s="2"/>
      <c r="C189" s="91"/>
      <c r="D189" s="74"/>
      <c r="E189" s="75"/>
      <c r="F189" s="128"/>
      <c r="G189" s="130"/>
      <c r="H189" s="1"/>
      <c r="I189" s="1"/>
    </row>
    <row r="190" spans="1:9" s="5" customFormat="1">
      <c r="A190" s="2"/>
      <c r="B190" s="2"/>
      <c r="C190" s="91"/>
      <c r="D190" s="74"/>
      <c r="E190" s="75"/>
      <c r="F190" s="128"/>
      <c r="G190" s="130"/>
      <c r="H190" s="1"/>
      <c r="I190" s="1"/>
    </row>
    <row r="191" spans="1:9" s="5" customFormat="1">
      <c r="A191" s="2"/>
      <c r="B191" s="2"/>
      <c r="C191" s="91"/>
      <c r="D191" s="74"/>
      <c r="E191" s="75"/>
      <c r="F191" s="128"/>
      <c r="G191" s="130"/>
      <c r="H191" s="1"/>
      <c r="I191" s="1"/>
    </row>
    <row r="192" spans="1:9" s="5" customFormat="1">
      <c r="A192" s="2"/>
      <c r="B192" s="2"/>
      <c r="C192" s="91"/>
      <c r="D192" s="74"/>
      <c r="E192" s="75"/>
      <c r="F192" s="128"/>
      <c r="G192" s="130"/>
      <c r="H192" s="1"/>
      <c r="I192" s="1"/>
    </row>
    <row r="193" spans="1:9" s="5" customFormat="1">
      <c r="A193" s="2"/>
      <c r="B193" s="2"/>
      <c r="C193" s="91"/>
      <c r="D193" s="74"/>
      <c r="E193" s="75"/>
      <c r="F193" s="128"/>
      <c r="G193" s="130"/>
      <c r="H193" s="1"/>
      <c r="I193" s="1"/>
    </row>
    <row r="194" spans="1:9" s="5" customFormat="1">
      <c r="A194" s="2"/>
      <c r="B194" s="2"/>
      <c r="C194" s="91"/>
      <c r="D194" s="74"/>
      <c r="E194" s="75"/>
      <c r="F194" s="128"/>
      <c r="G194" s="130"/>
      <c r="H194" s="1"/>
      <c r="I194" s="1"/>
    </row>
    <row r="195" spans="1:9" s="5" customFormat="1">
      <c r="A195" s="2"/>
      <c r="B195" s="2"/>
      <c r="C195" s="91"/>
      <c r="D195" s="74"/>
      <c r="E195" s="75"/>
      <c r="F195" s="128"/>
      <c r="G195" s="130"/>
      <c r="H195" s="1"/>
      <c r="I195" s="1"/>
    </row>
    <row r="196" spans="1:9" s="5" customFormat="1">
      <c r="A196" s="2"/>
      <c r="B196" s="2"/>
      <c r="C196" s="91"/>
      <c r="D196" s="74"/>
      <c r="E196" s="75"/>
      <c r="F196" s="128"/>
      <c r="G196" s="130"/>
      <c r="H196" s="1"/>
      <c r="I196" s="1"/>
    </row>
    <row r="197" spans="1:9" s="5" customFormat="1">
      <c r="A197" s="2"/>
      <c r="B197" s="2"/>
      <c r="C197" s="91"/>
      <c r="D197" s="74"/>
      <c r="E197" s="75"/>
      <c r="F197" s="128"/>
      <c r="G197" s="130"/>
      <c r="H197" s="1"/>
      <c r="I197" s="1"/>
    </row>
    <row r="198" spans="1:9" s="5" customFormat="1">
      <c r="A198" s="2"/>
      <c r="B198" s="2"/>
      <c r="C198" s="91"/>
      <c r="D198" s="74"/>
      <c r="E198" s="75"/>
      <c r="F198" s="128"/>
      <c r="G198" s="130"/>
      <c r="H198" s="1"/>
      <c r="I198" s="1"/>
    </row>
    <row r="199" spans="1:9" s="5" customFormat="1">
      <c r="A199" s="2"/>
      <c r="B199" s="2"/>
      <c r="C199" s="91"/>
      <c r="D199" s="74"/>
      <c r="E199" s="75"/>
      <c r="F199" s="128"/>
      <c r="G199" s="130"/>
      <c r="H199" s="1"/>
      <c r="I199" s="1"/>
    </row>
    <row r="200" spans="1:9" s="5" customFormat="1">
      <c r="A200" s="2"/>
      <c r="B200" s="2"/>
      <c r="C200" s="91"/>
      <c r="D200" s="74"/>
      <c r="E200" s="75"/>
      <c r="F200" s="128"/>
      <c r="G200" s="130"/>
      <c r="H200" s="1"/>
      <c r="I200" s="1"/>
    </row>
    <row r="201" spans="1:9" s="5" customFormat="1">
      <c r="A201" s="2"/>
      <c r="B201" s="2"/>
      <c r="C201" s="91"/>
      <c r="D201" s="74"/>
      <c r="E201" s="75"/>
      <c r="F201" s="128"/>
      <c r="G201" s="130"/>
      <c r="H201" s="1"/>
      <c r="I201" s="1"/>
    </row>
    <row r="202" spans="1:9" s="5" customFormat="1">
      <c r="A202" s="2"/>
      <c r="B202" s="2"/>
      <c r="C202" s="91"/>
      <c r="D202" s="74"/>
      <c r="E202" s="75"/>
      <c r="F202" s="128"/>
      <c r="G202" s="130"/>
      <c r="H202" s="1"/>
      <c r="I202" s="1"/>
    </row>
    <row r="203" spans="1:9" s="5" customFormat="1">
      <c r="A203" s="2"/>
      <c r="B203" s="2"/>
      <c r="C203" s="91"/>
      <c r="D203" s="74"/>
      <c r="E203" s="75"/>
      <c r="F203" s="128"/>
      <c r="G203" s="130"/>
      <c r="H203" s="1"/>
      <c r="I203" s="1"/>
    </row>
    <row r="204" spans="1:9" s="5" customFormat="1">
      <c r="A204" s="2"/>
      <c r="B204" s="2"/>
      <c r="C204" s="91"/>
      <c r="D204" s="74"/>
      <c r="E204" s="75"/>
      <c r="F204" s="128"/>
      <c r="G204" s="130"/>
      <c r="H204" s="1"/>
      <c r="I204" s="1"/>
    </row>
    <row r="205" spans="1:9" s="5" customFormat="1">
      <c r="A205" s="2"/>
      <c r="B205" s="2"/>
      <c r="C205" s="91"/>
      <c r="D205" s="74"/>
      <c r="E205" s="75"/>
      <c r="F205" s="128"/>
      <c r="G205" s="130"/>
      <c r="H205" s="1"/>
      <c r="I205" s="1"/>
    </row>
    <row r="206" spans="1:9" s="5" customFormat="1">
      <c r="A206" s="2"/>
      <c r="B206" s="2"/>
      <c r="C206" s="91"/>
      <c r="D206" s="74"/>
      <c r="E206" s="75"/>
      <c r="F206" s="128"/>
      <c r="G206" s="130"/>
      <c r="H206" s="1"/>
      <c r="I206" s="1"/>
    </row>
    <row r="207" spans="1:9" s="5" customFormat="1">
      <c r="A207" s="2"/>
      <c r="B207" s="2"/>
      <c r="C207" s="91"/>
      <c r="D207" s="74"/>
      <c r="E207" s="75"/>
      <c r="F207" s="128"/>
      <c r="G207" s="130"/>
      <c r="H207" s="1"/>
      <c r="I207" s="1"/>
    </row>
    <row r="208" spans="1:9" s="5" customFormat="1">
      <c r="A208" s="2"/>
      <c r="B208" s="2"/>
      <c r="C208" s="91"/>
      <c r="D208" s="74"/>
      <c r="E208" s="75"/>
      <c r="F208" s="128"/>
      <c r="G208" s="130"/>
      <c r="H208" s="1"/>
      <c r="I208" s="1"/>
    </row>
    <row r="209" spans="1:9" s="5" customFormat="1">
      <c r="A209" s="2"/>
      <c r="B209" s="2"/>
      <c r="C209" s="91"/>
      <c r="D209" s="74"/>
      <c r="E209" s="75"/>
      <c r="F209" s="128"/>
      <c r="G209" s="130"/>
      <c r="H209" s="1"/>
      <c r="I209" s="1"/>
    </row>
    <row r="210" spans="1:9" s="5" customFormat="1">
      <c r="A210" s="2"/>
      <c r="B210" s="2"/>
      <c r="C210" s="91"/>
      <c r="D210" s="74"/>
      <c r="E210" s="75"/>
      <c r="F210" s="128"/>
      <c r="G210" s="130"/>
      <c r="H210" s="1"/>
      <c r="I210" s="1"/>
    </row>
    <row r="211" spans="1:9" s="5" customFormat="1">
      <c r="A211" s="2"/>
      <c r="B211" s="2"/>
      <c r="C211" s="91"/>
      <c r="D211" s="74"/>
      <c r="E211" s="75"/>
      <c r="F211" s="128"/>
      <c r="G211" s="130"/>
      <c r="H211" s="1"/>
      <c r="I211" s="1"/>
    </row>
    <row r="212" spans="1:9" s="5" customFormat="1">
      <c r="A212" s="2"/>
      <c r="B212" s="2"/>
      <c r="C212" s="91"/>
      <c r="D212" s="74"/>
      <c r="E212" s="75"/>
      <c r="F212" s="128"/>
      <c r="G212" s="130"/>
      <c r="H212" s="1"/>
      <c r="I212" s="1"/>
    </row>
    <row r="213" spans="1:9" s="5" customFormat="1">
      <c r="A213" s="2"/>
      <c r="B213" s="2"/>
      <c r="C213" s="91"/>
      <c r="D213" s="74"/>
      <c r="E213" s="75"/>
      <c r="F213" s="128"/>
      <c r="G213" s="130"/>
      <c r="H213" s="1"/>
      <c r="I213" s="1"/>
    </row>
    <row r="214" spans="1:9" s="5" customFormat="1">
      <c r="A214" s="2"/>
      <c r="B214" s="2"/>
      <c r="C214" s="91"/>
      <c r="D214" s="74"/>
      <c r="E214" s="75"/>
      <c r="F214" s="128"/>
      <c r="G214" s="130"/>
      <c r="H214" s="1"/>
      <c r="I214" s="1"/>
    </row>
    <row r="215" spans="1:9" s="5" customFormat="1">
      <c r="A215" s="2"/>
      <c r="B215" s="2"/>
      <c r="C215" s="91"/>
      <c r="D215" s="74"/>
      <c r="E215" s="75"/>
      <c r="F215" s="128"/>
      <c r="G215" s="130"/>
      <c r="H215" s="1"/>
      <c r="I215" s="1"/>
    </row>
    <row r="216" spans="1:9" s="5" customFormat="1">
      <c r="A216" s="2"/>
      <c r="B216" s="2"/>
      <c r="C216" s="91"/>
      <c r="D216" s="74"/>
      <c r="E216" s="75"/>
      <c r="F216" s="128"/>
      <c r="G216" s="130"/>
      <c r="H216" s="1"/>
      <c r="I216" s="1"/>
    </row>
    <row r="217" spans="1:9" s="5" customFormat="1">
      <c r="A217" s="2"/>
      <c r="B217" s="2"/>
      <c r="C217" s="91"/>
      <c r="D217" s="74"/>
      <c r="E217" s="75"/>
      <c r="F217" s="128"/>
      <c r="G217" s="130"/>
      <c r="H217" s="1"/>
      <c r="I217" s="1"/>
    </row>
    <row r="218" spans="1:9" s="5" customFormat="1">
      <c r="A218" s="2"/>
      <c r="B218" s="2"/>
      <c r="C218" s="91"/>
      <c r="D218" s="74"/>
      <c r="E218" s="75"/>
      <c r="F218" s="128"/>
      <c r="G218" s="130"/>
      <c r="H218" s="1"/>
      <c r="I218" s="1"/>
    </row>
    <row r="219" spans="1:9" s="5" customFormat="1">
      <c r="A219" s="2"/>
      <c r="B219" s="2"/>
      <c r="C219" s="91"/>
      <c r="D219" s="74"/>
      <c r="E219" s="75"/>
      <c r="F219" s="128"/>
      <c r="G219" s="130"/>
      <c r="H219" s="1"/>
      <c r="I219" s="1"/>
    </row>
    <row r="220" spans="1:9" s="5" customFormat="1">
      <c r="A220" s="2"/>
      <c r="B220" s="2"/>
      <c r="C220" s="91"/>
      <c r="D220" s="74"/>
      <c r="E220" s="75"/>
      <c r="F220" s="128"/>
      <c r="G220" s="130"/>
      <c r="H220" s="1"/>
      <c r="I220" s="1"/>
    </row>
    <row r="221" spans="1:9" s="5" customFormat="1">
      <c r="A221" s="2"/>
      <c r="B221" s="2"/>
      <c r="C221" s="91"/>
      <c r="D221" s="74"/>
      <c r="E221" s="75"/>
      <c r="F221" s="128"/>
      <c r="G221" s="130"/>
      <c r="H221" s="1"/>
      <c r="I221" s="1"/>
    </row>
    <row r="222" spans="1:9" s="5" customFormat="1">
      <c r="A222" s="2"/>
      <c r="B222" s="2"/>
      <c r="C222" s="91"/>
      <c r="D222" s="74"/>
      <c r="E222" s="75"/>
      <c r="F222" s="128"/>
      <c r="G222" s="130"/>
      <c r="H222" s="1"/>
      <c r="I222" s="1"/>
    </row>
    <row r="223" spans="1:9" s="5" customFormat="1">
      <c r="A223" s="2"/>
      <c r="B223" s="2"/>
      <c r="C223" s="91"/>
      <c r="D223" s="74"/>
      <c r="E223" s="75"/>
      <c r="F223" s="128"/>
      <c r="G223" s="130"/>
      <c r="H223" s="1"/>
      <c r="I223" s="1"/>
    </row>
    <row r="224" spans="1:9" s="5" customFormat="1">
      <c r="A224" s="2"/>
      <c r="B224" s="2"/>
      <c r="C224" s="91"/>
      <c r="D224" s="74"/>
      <c r="E224" s="75"/>
      <c r="F224" s="128"/>
      <c r="G224" s="130"/>
      <c r="H224" s="1"/>
      <c r="I224" s="1"/>
    </row>
    <row r="225" spans="1:9" s="5" customFormat="1">
      <c r="A225" s="2"/>
      <c r="B225" s="2"/>
      <c r="C225" s="91"/>
      <c r="D225" s="74"/>
      <c r="E225" s="75"/>
      <c r="F225" s="128"/>
      <c r="G225" s="130"/>
      <c r="H225" s="1"/>
      <c r="I225" s="1"/>
    </row>
    <row r="226" spans="1:9" s="5" customFormat="1">
      <c r="A226" s="2"/>
      <c r="B226" s="2"/>
      <c r="C226" s="91"/>
      <c r="D226" s="74"/>
      <c r="E226" s="75"/>
      <c r="F226" s="128"/>
      <c r="G226" s="130"/>
      <c r="H226" s="1"/>
      <c r="I226" s="1"/>
    </row>
    <row r="227" spans="1:9" s="5" customFormat="1">
      <c r="A227" s="2"/>
      <c r="B227" s="2"/>
      <c r="C227" s="91"/>
      <c r="D227" s="74"/>
      <c r="E227" s="75"/>
      <c r="F227" s="128"/>
      <c r="G227" s="130"/>
      <c r="H227" s="1"/>
      <c r="I227" s="1"/>
    </row>
    <row r="228" spans="1:9" s="5" customFormat="1">
      <c r="A228" s="2"/>
      <c r="B228" s="2"/>
      <c r="C228" s="91"/>
      <c r="D228" s="74"/>
      <c r="E228" s="75"/>
      <c r="F228" s="128"/>
      <c r="G228" s="130"/>
      <c r="H228" s="1"/>
      <c r="I228" s="1"/>
    </row>
    <row r="229" spans="1:9" s="5" customFormat="1">
      <c r="A229" s="2"/>
      <c r="B229" s="2"/>
      <c r="C229" s="91"/>
      <c r="D229" s="74"/>
      <c r="E229" s="75"/>
      <c r="F229" s="128"/>
      <c r="G229" s="130"/>
      <c r="H229" s="1"/>
      <c r="I229" s="1"/>
    </row>
    <row r="230" spans="1:9" s="5" customFormat="1">
      <c r="A230" s="2"/>
      <c r="B230" s="2"/>
      <c r="C230" s="91"/>
      <c r="D230" s="74"/>
      <c r="E230" s="75"/>
      <c r="F230" s="128"/>
      <c r="G230" s="130"/>
      <c r="H230" s="1"/>
      <c r="I230" s="1"/>
    </row>
    <row r="231" spans="1:9" s="5" customFormat="1">
      <c r="A231" s="2"/>
      <c r="B231" s="2"/>
      <c r="C231" s="91"/>
      <c r="D231" s="74"/>
      <c r="E231" s="75"/>
      <c r="F231" s="128"/>
      <c r="G231" s="130"/>
      <c r="H231" s="1"/>
      <c r="I231" s="1"/>
    </row>
    <row r="232" spans="1:9" s="5" customFormat="1">
      <c r="A232" s="2"/>
      <c r="B232" s="2"/>
      <c r="C232" s="91"/>
      <c r="D232" s="74"/>
      <c r="E232" s="75"/>
      <c r="F232" s="128"/>
      <c r="G232" s="130"/>
      <c r="H232" s="1"/>
      <c r="I232" s="1"/>
    </row>
    <row r="233" spans="1:9" s="5" customFormat="1">
      <c r="A233" s="2"/>
      <c r="B233" s="2"/>
      <c r="C233" s="91"/>
      <c r="D233" s="74"/>
      <c r="E233" s="75"/>
      <c r="F233" s="128"/>
      <c r="G233" s="130"/>
      <c r="H233" s="1"/>
      <c r="I233" s="1"/>
    </row>
    <row r="234" spans="1:9" s="5" customFormat="1">
      <c r="A234" s="2"/>
      <c r="B234" s="2"/>
      <c r="C234" s="91"/>
      <c r="D234" s="74"/>
      <c r="E234" s="75"/>
      <c r="F234" s="128"/>
      <c r="G234" s="130"/>
      <c r="H234" s="1"/>
      <c r="I234" s="1"/>
    </row>
    <row r="235" spans="1:9" s="5" customFormat="1">
      <c r="A235" s="2"/>
      <c r="B235" s="2"/>
      <c r="C235" s="91"/>
      <c r="D235" s="74"/>
      <c r="E235" s="75"/>
      <c r="F235" s="128"/>
      <c r="G235" s="130"/>
      <c r="H235" s="1"/>
      <c r="I235" s="1"/>
    </row>
    <row r="236" spans="1:9" s="5" customFormat="1">
      <c r="A236" s="2"/>
      <c r="B236" s="2"/>
      <c r="C236" s="91"/>
      <c r="D236" s="74"/>
      <c r="E236" s="75"/>
      <c r="F236" s="128"/>
      <c r="G236" s="130"/>
      <c r="H236" s="1"/>
      <c r="I236" s="1"/>
    </row>
    <row r="237" spans="1:9" s="5" customFormat="1">
      <c r="A237" s="2"/>
      <c r="B237" s="2"/>
      <c r="C237" s="91"/>
      <c r="D237" s="74"/>
      <c r="E237" s="75"/>
      <c r="F237" s="128"/>
      <c r="G237" s="130"/>
      <c r="H237" s="1"/>
      <c r="I237" s="1"/>
    </row>
    <row r="238" spans="1:9" s="5" customFormat="1">
      <c r="A238" s="2"/>
      <c r="B238" s="2"/>
      <c r="C238" s="91"/>
      <c r="D238" s="74"/>
      <c r="E238" s="75"/>
      <c r="F238" s="128"/>
      <c r="G238" s="130"/>
      <c r="H238" s="1"/>
      <c r="I238" s="1"/>
    </row>
    <row r="239" spans="1:9" s="5" customFormat="1">
      <c r="A239" s="2"/>
      <c r="B239" s="2"/>
      <c r="C239" s="91"/>
      <c r="D239" s="74"/>
      <c r="E239" s="75"/>
      <c r="F239" s="128"/>
      <c r="G239" s="130"/>
      <c r="H239" s="1"/>
      <c r="I239" s="1"/>
    </row>
    <row r="240" spans="1:9" s="5" customFormat="1">
      <c r="A240" s="2"/>
      <c r="B240" s="2"/>
      <c r="C240" s="91"/>
      <c r="D240" s="74"/>
      <c r="E240" s="75"/>
      <c r="F240" s="128"/>
      <c r="G240" s="130"/>
      <c r="H240" s="1"/>
      <c r="I240" s="1"/>
    </row>
    <row r="241" spans="1:9" s="5" customFormat="1">
      <c r="A241" s="2"/>
      <c r="B241" s="2"/>
      <c r="C241" s="91"/>
      <c r="D241" s="74"/>
      <c r="E241" s="75"/>
      <c r="F241" s="128"/>
      <c r="G241" s="130"/>
      <c r="H241" s="1"/>
      <c r="I241" s="1"/>
    </row>
    <row r="242" spans="1:9" s="5" customFormat="1">
      <c r="A242" s="2"/>
      <c r="B242" s="2"/>
      <c r="C242" s="91"/>
      <c r="D242" s="74"/>
      <c r="E242" s="75"/>
      <c r="F242" s="128"/>
      <c r="G242" s="130"/>
      <c r="H242" s="1"/>
      <c r="I242" s="1"/>
    </row>
    <row r="243" spans="1:9" s="5" customFormat="1">
      <c r="A243" s="2"/>
      <c r="B243" s="2"/>
      <c r="C243" s="91"/>
      <c r="D243" s="74"/>
      <c r="E243" s="75"/>
      <c r="F243" s="128"/>
      <c r="G243" s="130"/>
      <c r="H243" s="1"/>
      <c r="I243" s="1"/>
    </row>
    <row r="244" spans="1:9" s="5" customFormat="1">
      <c r="A244" s="2"/>
      <c r="B244" s="2"/>
      <c r="C244" s="91"/>
      <c r="D244" s="74"/>
      <c r="E244" s="75"/>
      <c r="F244" s="128"/>
      <c r="G244" s="130"/>
      <c r="H244" s="1"/>
      <c r="I244" s="1"/>
    </row>
    <row r="245" spans="1:9" s="5" customFormat="1">
      <c r="A245" s="2"/>
      <c r="B245" s="2"/>
      <c r="C245" s="91"/>
      <c r="D245" s="74"/>
      <c r="E245" s="75"/>
      <c r="F245" s="128"/>
      <c r="G245" s="130"/>
      <c r="H245" s="1"/>
      <c r="I245" s="1"/>
    </row>
    <row r="246" spans="1:9" s="5" customFormat="1">
      <c r="A246" s="2"/>
      <c r="B246" s="2"/>
      <c r="C246" s="91"/>
      <c r="D246" s="74"/>
      <c r="E246" s="75"/>
      <c r="F246" s="128"/>
      <c r="G246" s="130"/>
      <c r="H246" s="1"/>
      <c r="I246" s="1"/>
    </row>
    <row r="247" spans="1:9" s="5" customFormat="1">
      <c r="A247" s="2"/>
      <c r="B247" s="2"/>
      <c r="C247" s="91"/>
      <c r="D247" s="74"/>
      <c r="E247" s="75"/>
      <c r="F247" s="128"/>
      <c r="G247" s="130"/>
      <c r="H247" s="1"/>
      <c r="I247" s="1"/>
    </row>
    <row r="248" spans="1:9" s="5" customFormat="1">
      <c r="A248" s="2"/>
      <c r="B248" s="2"/>
      <c r="C248" s="91"/>
      <c r="D248" s="74"/>
      <c r="E248" s="75"/>
      <c r="F248" s="128"/>
      <c r="G248" s="130"/>
      <c r="H248" s="1"/>
      <c r="I248" s="1"/>
    </row>
    <row r="249" spans="1:9" s="5" customFormat="1">
      <c r="A249" s="2"/>
      <c r="B249" s="2"/>
      <c r="C249" s="91"/>
      <c r="D249" s="74"/>
      <c r="E249" s="75"/>
      <c r="F249" s="128"/>
      <c r="G249" s="130"/>
      <c r="H249" s="1"/>
      <c r="I249" s="1"/>
    </row>
    <row r="250" spans="1:9" s="5" customFormat="1">
      <c r="A250" s="2"/>
      <c r="B250" s="2"/>
      <c r="C250" s="91"/>
      <c r="D250" s="74"/>
      <c r="E250" s="75"/>
      <c r="F250" s="128"/>
      <c r="G250" s="130"/>
      <c r="H250" s="1"/>
      <c r="I250" s="1"/>
    </row>
    <row r="251" spans="1:9" s="5" customFormat="1">
      <c r="A251" s="2"/>
      <c r="B251" s="2"/>
      <c r="C251" s="91"/>
      <c r="D251" s="74"/>
      <c r="E251" s="75"/>
      <c r="F251" s="128"/>
      <c r="G251" s="130"/>
      <c r="H251" s="1"/>
      <c r="I251" s="1"/>
    </row>
    <row r="252" spans="1:9" s="5" customFormat="1">
      <c r="A252" s="2"/>
      <c r="B252" s="2"/>
      <c r="C252" s="91"/>
      <c r="D252" s="74"/>
      <c r="E252" s="75"/>
      <c r="F252" s="128"/>
      <c r="G252" s="130"/>
      <c r="H252" s="1"/>
      <c r="I252" s="1"/>
    </row>
    <row r="253" spans="1:9" s="5" customFormat="1">
      <c r="A253" s="2"/>
      <c r="B253" s="2"/>
      <c r="C253" s="91"/>
      <c r="D253" s="74"/>
      <c r="E253" s="75"/>
      <c r="F253" s="128"/>
      <c r="G253" s="130"/>
      <c r="H253" s="1"/>
      <c r="I253" s="1"/>
    </row>
    <row r="254" spans="1:9" s="5" customFormat="1">
      <c r="A254" s="2"/>
      <c r="B254" s="2"/>
      <c r="C254" s="91"/>
      <c r="D254" s="74"/>
      <c r="E254" s="75"/>
      <c r="F254" s="128"/>
      <c r="G254" s="130"/>
      <c r="H254" s="1"/>
      <c r="I254" s="1"/>
    </row>
    <row r="255" spans="1:9" s="5" customFormat="1">
      <c r="A255" s="2"/>
      <c r="B255" s="2"/>
      <c r="C255" s="91"/>
      <c r="D255" s="74"/>
      <c r="E255" s="75"/>
      <c r="F255" s="128"/>
      <c r="G255" s="130"/>
      <c r="H255" s="1"/>
      <c r="I255" s="1"/>
    </row>
    <row r="256" spans="1:9" s="5" customFormat="1">
      <c r="A256" s="2"/>
      <c r="B256" s="2"/>
      <c r="C256" s="91"/>
      <c r="D256" s="74"/>
      <c r="E256" s="75"/>
      <c r="F256" s="128"/>
      <c r="G256" s="130"/>
      <c r="H256" s="1"/>
      <c r="I256" s="1"/>
    </row>
    <row r="257" spans="1:9" s="5" customFormat="1">
      <c r="A257" s="2"/>
      <c r="B257" s="2"/>
      <c r="C257" s="91"/>
      <c r="D257" s="74"/>
      <c r="E257" s="75"/>
      <c r="F257" s="128"/>
      <c r="G257" s="130"/>
      <c r="H257" s="1"/>
      <c r="I257" s="1"/>
    </row>
    <row r="258" spans="1:9" s="5" customFormat="1">
      <c r="A258" s="2"/>
      <c r="B258" s="2"/>
      <c r="C258" s="91"/>
      <c r="D258" s="74"/>
      <c r="E258" s="75"/>
      <c r="F258" s="128"/>
      <c r="G258" s="130"/>
      <c r="H258" s="1"/>
      <c r="I258" s="1"/>
    </row>
    <row r="259" spans="1:9" s="5" customFormat="1">
      <c r="A259" s="2"/>
      <c r="B259" s="2"/>
      <c r="C259" s="91"/>
      <c r="D259" s="74"/>
      <c r="E259" s="75"/>
      <c r="F259" s="128"/>
      <c r="G259" s="130"/>
      <c r="H259" s="1"/>
      <c r="I259" s="1"/>
    </row>
    <row r="260" spans="1:9" s="5" customFormat="1">
      <c r="A260" s="2"/>
      <c r="B260" s="2"/>
      <c r="C260" s="91"/>
      <c r="D260" s="74"/>
      <c r="E260" s="75"/>
      <c r="F260" s="128"/>
      <c r="G260" s="130"/>
      <c r="H260" s="1"/>
      <c r="I260" s="1"/>
    </row>
    <row r="261" spans="1:9" s="5" customFormat="1">
      <c r="A261" s="2"/>
      <c r="B261" s="2"/>
      <c r="C261" s="91"/>
      <c r="D261" s="74"/>
      <c r="E261" s="75"/>
      <c r="F261" s="128"/>
      <c r="G261" s="130"/>
      <c r="H261" s="1"/>
      <c r="I261" s="1"/>
    </row>
    <row r="262" spans="1:9" s="5" customFormat="1">
      <c r="A262" s="2"/>
      <c r="B262" s="2"/>
      <c r="C262" s="91"/>
      <c r="D262" s="74"/>
      <c r="E262" s="75"/>
      <c r="F262" s="128"/>
      <c r="G262" s="130"/>
      <c r="H262" s="1"/>
      <c r="I262" s="1"/>
    </row>
    <row r="263" spans="1:9" s="5" customFormat="1">
      <c r="A263" s="2"/>
      <c r="B263" s="2"/>
      <c r="C263" s="91"/>
      <c r="D263" s="74"/>
      <c r="E263" s="75"/>
      <c r="F263" s="128"/>
      <c r="G263" s="130"/>
      <c r="H263" s="1"/>
      <c r="I263" s="1"/>
    </row>
    <row r="264" spans="1:9" s="5" customFormat="1">
      <c r="A264" s="2"/>
      <c r="B264" s="2"/>
      <c r="C264" s="91"/>
      <c r="D264" s="74"/>
      <c r="E264" s="75"/>
      <c r="F264" s="128"/>
      <c r="G264" s="130"/>
      <c r="H264" s="1"/>
      <c r="I264" s="1"/>
    </row>
    <row r="265" spans="1:9" s="5" customFormat="1">
      <c r="A265" s="2"/>
      <c r="B265" s="2"/>
      <c r="C265" s="91"/>
      <c r="D265" s="74"/>
      <c r="E265" s="75"/>
      <c r="F265" s="128"/>
      <c r="G265" s="130"/>
      <c r="H265" s="1"/>
      <c r="I265" s="1"/>
    </row>
    <row r="266" spans="1:9" s="5" customFormat="1">
      <c r="A266" s="2"/>
      <c r="B266" s="2"/>
      <c r="C266" s="91"/>
      <c r="D266" s="74"/>
      <c r="E266" s="75"/>
      <c r="F266" s="128"/>
      <c r="G266" s="130"/>
      <c r="H266" s="1"/>
      <c r="I266" s="1"/>
    </row>
    <row r="267" spans="1:9" s="5" customFormat="1">
      <c r="A267" s="2"/>
      <c r="B267" s="2"/>
      <c r="C267" s="91"/>
      <c r="D267" s="74"/>
      <c r="E267" s="75"/>
      <c r="F267" s="128"/>
      <c r="G267" s="130"/>
      <c r="H267" s="1"/>
      <c r="I267" s="1"/>
    </row>
    <row r="268" spans="1:9" s="5" customFormat="1">
      <c r="A268" s="2"/>
      <c r="B268" s="2"/>
      <c r="C268" s="91"/>
      <c r="D268" s="74"/>
      <c r="E268" s="75"/>
      <c r="F268" s="128"/>
      <c r="G268" s="130"/>
      <c r="H268" s="1"/>
      <c r="I268" s="1"/>
    </row>
    <row r="269" spans="1:9" s="5" customFormat="1">
      <c r="A269" s="2"/>
      <c r="B269" s="2"/>
      <c r="C269" s="91"/>
      <c r="D269" s="74"/>
      <c r="E269" s="75"/>
      <c r="F269" s="128"/>
      <c r="G269" s="130"/>
      <c r="H269" s="1"/>
      <c r="I269" s="1"/>
    </row>
    <row r="270" spans="1:9" s="5" customFormat="1">
      <c r="A270" s="2"/>
      <c r="B270" s="2"/>
      <c r="C270" s="91"/>
      <c r="D270" s="74"/>
      <c r="E270" s="75"/>
      <c r="F270" s="128"/>
      <c r="G270" s="130"/>
      <c r="H270" s="1"/>
      <c r="I270" s="1"/>
    </row>
    <row r="271" spans="1:9" s="5" customFormat="1">
      <c r="A271" s="2"/>
      <c r="B271" s="2"/>
      <c r="C271" s="91"/>
      <c r="D271" s="74"/>
      <c r="E271" s="75"/>
      <c r="F271" s="128"/>
      <c r="G271" s="130"/>
      <c r="H271" s="1"/>
      <c r="I271" s="1"/>
    </row>
    <row r="272" spans="1:9" s="5" customFormat="1">
      <c r="A272" s="2"/>
      <c r="B272" s="2"/>
      <c r="C272" s="91"/>
      <c r="D272" s="74"/>
      <c r="E272" s="75"/>
      <c r="F272" s="128"/>
      <c r="G272" s="130"/>
      <c r="H272" s="1"/>
      <c r="I272" s="1"/>
    </row>
    <row r="273" spans="1:9" s="5" customFormat="1">
      <c r="A273" s="2"/>
      <c r="B273" s="2"/>
      <c r="C273" s="91"/>
      <c r="D273" s="74"/>
      <c r="E273" s="75"/>
      <c r="F273" s="128"/>
      <c r="G273" s="130"/>
      <c r="H273" s="1"/>
      <c r="I273" s="1"/>
    </row>
    <row r="274" spans="1:9" s="5" customFormat="1">
      <c r="A274" s="2"/>
      <c r="B274" s="2"/>
      <c r="C274" s="91"/>
      <c r="D274" s="74"/>
      <c r="E274" s="75"/>
      <c r="F274" s="128"/>
      <c r="G274" s="130"/>
      <c r="H274" s="1"/>
      <c r="I274" s="1"/>
    </row>
    <row r="275" spans="1:9" s="5" customFormat="1">
      <c r="A275" s="2"/>
      <c r="B275" s="2"/>
      <c r="C275" s="91"/>
      <c r="D275" s="74"/>
      <c r="E275" s="75"/>
      <c r="F275" s="128"/>
      <c r="G275" s="130"/>
      <c r="H275" s="1"/>
      <c r="I275" s="1"/>
    </row>
    <row r="276" spans="1:9" s="5" customFormat="1">
      <c r="A276" s="2"/>
      <c r="B276" s="2"/>
      <c r="C276" s="91"/>
      <c r="D276" s="74"/>
      <c r="E276" s="75"/>
      <c r="F276" s="128"/>
      <c r="G276" s="130"/>
      <c r="H276" s="1"/>
      <c r="I276" s="1"/>
    </row>
    <row r="277" spans="1:9" s="5" customFormat="1">
      <c r="A277" s="2"/>
      <c r="B277" s="2"/>
      <c r="C277" s="91"/>
      <c r="D277" s="74"/>
      <c r="E277" s="75"/>
      <c r="F277" s="128"/>
      <c r="G277" s="130"/>
      <c r="H277" s="1"/>
      <c r="I277" s="1"/>
    </row>
    <row r="278" spans="1:9" s="5" customFormat="1">
      <c r="A278" s="2"/>
      <c r="B278" s="2"/>
      <c r="C278" s="91"/>
      <c r="D278" s="74"/>
      <c r="E278" s="75"/>
      <c r="F278" s="128"/>
      <c r="G278" s="130"/>
      <c r="H278" s="1"/>
      <c r="I278" s="1"/>
    </row>
    <row r="279" spans="1:9" s="5" customFormat="1">
      <c r="A279" s="2"/>
      <c r="B279" s="2"/>
      <c r="C279" s="91"/>
      <c r="D279" s="74"/>
      <c r="E279" s="75"/>
      <c r="F279" s="128"/>
      <c r="G279" s="130"/>
      <c r="H279" s="1"/>
      <c r="I279" s="1"/>
    </row>
    <row r="280" spans="1:9" s="5" customFormat="1">
      <c r="A280" s="2"/>
      <c r="B280" s="2"/>
      <c r="C280" s="91"/>
      <c r="D280" s="74"/>
      <c r="E280" s="75"/>
      <c r="F280" s="128"/>
      <c r="G280" s="130"/>
      <c r="H280" s="1"/>
      <c r="I280" s="1"/>
    </row>
    <row r="281" spans="1:9" s="5" customFormat="1">
      <c r="A281" s="2"/>
      <c r="B281" s="2"/>
      <c r="C281" s="91"/>
      <c r="D281" s="74"/>
      <c r="E281" s="75"/>
      <c r="F281" s="128"/>
      <c r="G281" s="130"/>
      <c r="H281" s="1"/>
      <c r="I281" s="1"/>
    </row>
    <row r="282" spans="1:9" s="5" customFormat="1">
      <c r="A282" s="2"/>
      <c r="B282" s="2"/>
      <c r="C282" s="91"/>
      <c r="D282" s="74"/>
      <c r="E282" s="75"/>
      <c r="F282" s="128"/>
      <c r="G282" s="130"/>
      <c r="H282" s="1"/>
      <c r="I282" s="1"/>
    </row>
    <row r="283" spans="1:9" s="5" customFormat="1">
      <c r="A283" s="2"/>
      <c r="B283" s="2"/>
      <c r="C283" s="91"/>
      <c r="D283" s="74"/>
      <c r="E283" s="75"/>
      <c r="F283" s="128"/>
      <c r="G283" s="130"/>
      <c r="H283" s="1"/>
      <c r="I283" s="1"/>
    </row>
    <row r="284" spans="1:9" s="5" customFormat="1">
      <c r="A284" s="2"/>
      <c r="B284" s="2"/>
      <c r="C284" s="91"/>
      <c r="D284" s="74"/>
      <c r="E284" s="75"/>
      <c r="F284" s="128"/>
      <c r="G284" s="130"/>
      <c r="H284" s="1"/>
      <c r="I284" s="1"/>
    </row>
    <row r="285" spans="1:9" s="5" customFormat="1">
      <c r="A285" s="2"/>
      <c r="B285" s="2"/>
      <c r="C285" s="91"/>
      <c r="D285" s="74"/>
      <c r="E285" s="75"/>
      <c r="F285" s="128"/>
      <c r="G285" s="130"/>
      <c r="H285" s="1"/>
      <c r="I285" s="1"/>
    </row>
    <row r="286" spans="1:9" s="5" customFormat="1">
      <c r="A286" s="2"/>
      <c r="B286" s="2"/>
      <c r="C286" s="91"/>
      <c r="D286" s="74"/>
      <c r="E286" s="75"/>
      <c r="F286" s="128"/>
      <c r="G286" s="130"/>
      <c r="H286" s="1"/>
      <c r="I286" s="1"/>
    </row>
    <row r="287" spans="1:9" s="5" customFormat="1">
      <c r="A287" s="2"/>
      <c r="B287" s="2"/>
      <c r="C287" s="91"/>
      <c r="D287" s="74"/>
      <c r="E287" s="75"/>
      <c r="F287" s="128"/>
      <c r="G287" s="130"/>
      <c r="H287" s="1"/>
      <c r="I287" s="1"/>
    </row>
    <row r="288" spans="1:9" s="5" customFormat="1">
      <c r="A288" s="2"/>
      <c r="B288" s="2"/>
      <c r="C288" s="91"/>
      <c r="D288" s="74"/>
      <c r="E288" s="75"/>
      <c r="F288" s="128"/>
      <c r="G288" s="130"/>
      <c r="H288" s="1"/>
      <c r="I288" s="1"/>
    </row>
    <row r="289" spans="1:9" s="5" customFormat="1">
      <c r="A289" s="2"/>
      <c r="B289" s="2"/>
      <c r="C289" s="91"/>
      <c r="D289" s="74"/>
      <c r="E289" s="75"/>
      <c r="F289" s="128"/>
      <c r="G289" s="130"/>
      <c r="H289" s="1"/>
      <c r="I289" s="1"/>
    </row>
    <row r="290" spans="1:9" s="5" customFormat="1">
      <c r="A290" s="2"/>
      <c r="B290" s="2"/>
      <c r="C290" s="91"/>
      <c r="D290" s="74"/>
      <c r="E290" s="75"/>
      <c r="F290" s="128"/>
      <c r="G290" s="130"/>
      <c r="H290" s="1"/>
      <c r="I290" s="1"/>
    </row>
    <row r="291" spans="1:9" s="5" customFormat="1">
      <c r="A291" s="2"/>
      <c r="B291" s="2"/>
      <c r="C291" s="91"/>
      <c r="D291" s="74"/>
      <c r="E291" s="75"/>
      <c r="F291" s="128"/>
      <c r="G291" s="130"/>
      <c r="H291" s="1"/>
      <c r="I291" s="1"/>
    </row>
    <row r="292" spans="1:9" s="5" customFormat="1">
      <c r="A292" s="2"/>
      <c r="B292" s="2"/>
      <c r="C292" s="91"/>
      <c r="D292" s="74"/>
      <c r="E292" s="75"/>
      <c r="F292" s="128"/>
      <c r="G292" s="130"/>
      <c r="H292" s="1"/>
      <c r="I292" s="1"/>
    </row>
    <row r="293" spans="1:9" s="5" customFormat="1">
      <c r="A293" s="2"/>
      <c r="B293" s="2"/>
      <c r="C293" s="91"/>
      <c r="D293" s="74"/>
      <c r="E293" s="75"/>
      <c r="F293" s="128"/>
      <c r="G293" s="130"/>
      <c r="H293" s="1"/>
      <c r="I293" s="1"/>
    </row>
    <row r="294" spans="1:9" s="5" customFormat="1">
      <c r="A294" s="2"/>
      <c r="B294" s="2"/>
      <c r="C294" s="91"/>
      <c r="D294" s="74"/>
      <c r="E294" s="75"/>
      <c r="F294" s="128"/>
      <c r="G294" s="130"/>
      <c r="H294" s="1"/>
      <c r="I294" s="1"/>
    </row>
    <row r="295" spans="1:9" s="5" customFormat="1">
      <c r="A295" s="2"/>
      <c r="B295" s="2"/>
      <c r="C295" s="91"/>
      <c r="D295" s="74"/>
      <c r="E295" s="75"/>
      <c r="F295" s="128"/>
      <c r="G295" s="130"/>
      <c r="H295" s="1"/>
      <c r="I295" s="1"/>
    </row>
    <row r="296" spans="1:9" s="5" customFormat="1">
      <c r="A296" s="2"/>
      <c r="B296" s="2"/>
      <c r="C296" s="91"/>
      <c r="D296" s="74"/>
      <c r="E296" s="75"/>
      <c r="F296" s="128"/>
      <c r="G296" s="130"/>
      <c r="H296" s="1"/>
      <c r="I296" s="1"/>
    </row>
    <row r="297" spans="1:9" s="5" customFormat="1">
      <c r="A297" s="2"/>
      <c r="B297" s="2"/>
      <c r="C297" s="91"/>
      <c r="D297" s="74"/>
      <c r="E297" s="75"/>
      <c r="F297" s="128"/>
      <c r="G297" s="130"/>
      <c r="H297" s="1"/>
      <c r="I297" s="1"/>
    </row>
    <row r="298" spans="1:9" s="5" customFormat="1">
      <c r="A298" s="2"/>
      <c r="B298" s="2"/>
      <c r="C298" s="91"/>
      <c r="D298" s="74"/>
      <c r="E298" s="75"/>
      <c r="F298" s="128"/>
      <c r="G298" s="130"/>
      <c r="H298" s="1"/>
      <c r="I298" s="1"/>
    </row>
    <row r="299" spans="1:9" s="5" customFormat="1">
      <c r="A299" s="2"/>
      <c r="B299" s="2"/>
      <c r="C299" s="91"/>
      <c r="D299" s="74"/>
      <c r="E299" s="75"/>
      <c r="F299" s="128"/>
      <c r="G299" s="130"/>
      <c r="H299" s="1"/>
      <c r="I299" s="1"/>
    </row>
    <row r="300" spans="1:9" s="5" customFormat="1">
      <c r="A300" s="2"/>
      <c r="B300" s="2"/>
      <c r="C300" s="91"/>
      <c r="D300" s="74"/>
      <c r="E300" s="75"/>
      <c r="F300" s="128"/>
      <c r="G300" s="130"/>
      <c r="H300" s="1"/>
      <c r="I300" s="1"/>
    </row>
    <row r="301" spans="1:9" s="5" customFormat="1">
      <c r="A301" s="2"/>
      <c r="B301" s="2"/>
      <c r="C301" s="91"/>
      <c r="D301" s="74"/>
      <c r="E301" s="75"/>
      <c r="F301" s="128"/>
      <c r="G301" s="130"/>
      <c r="H301" s="1"/>
      <c r="I301" s="1"/>
    </row>
    <row r="302" spans="1:9" s="5" customFormat="1">
      <c r="A302" s="2"/>
      <c r="B302" s="2"/>
      <c r="C302" s="91"/>
      <c r="D302" s="74"/>
      <c r="E302" s="75"/>
      <c r="F302" s="128"/>
      <c r="G302" s="130"/>
      <c r="H302" s="1"/>
      <c r="I302" s="1"/>
    </row>
    <row r="303" spans="1:9" s="5" customFormat="1">
      <c r="A303" s="2"/>
      <c r="B303" s="2"/>
      <c r="C303" s="91"/>
      <c r="D303" s="74"/>
      <c r="E303" s="75"/>
      <c r="F303" s="128"/>
      <c r="G303" s="130"/>
      <c r="H303" s="1"/>
      <c r="I303" s="1"/>
    </row>
    <row r="304" spans="1:9" s="5" customFormat="1">
      <c r="A304" s="2"/>
      <c r="B304" s="2"/>
      <c r="C304" s="91"/>
      <c r="D304" s="74"/>
      <c r="E304" s="75"/>
      <c r="F304" s="128"/>
      <c r="G304" s="130"/>
      <c r="H304" s="1"/>
      <c r="I304" s="1"/>
    </row>
    <row r="305" spans="1:9" s="5" customFormat="1">
      <c r="A305" s="2"/>
      <c r="B305" s="2"/>
      <c r="C305" s="91"/>
      <c r="D305" s="74"/>
      <c r="E305" s="75"/>
      <c r="F305" s="128"/>
      <c r="G305" s="130"/>
      <c r="H305" s="1"/>
      <c r="I305" s="1"/>
    </row>
    <row r="306" spans="1:9" s="5" customFormat="1">
      <c r="A306" s="2"/>
      <c r="B306" s="2"/>
      <c r="C306" s="91"/>
      <c r="D306" s="74"/>
      <c r="E306" s="75"/>
      <c r="F306" s="128"/>
      <c r="G306" s="130"/>
      <c r="H306" s="1"/>
      <c r="I306" s="1"/>
    </row>
    <row r="307" spans="1:9" s="5" customFormat="1">
      <c r="A307" s="2"/>
      <c r="B307" s="2"/>
      <c r="C307" s="91"/>
      <c r="D307" s="74"/>
      <c r="E307" s="75"/>
      <c r="F307" s="128"/>
      <c r="G307" s="130"/>
      <c r="H307" s="1"/>
      <c r="I307" s="1"/>
    </row>
    <row r="308" spans="1:9" s="5" customFormat="1">
      <c r="A308" s="2"/>
      <c r="B308" s="2"/>
      <c r="C308" s="91"/>
      <c r="D308" s="74"/>
      <c r="E308" s="75"/>
      <c r="F308" s="128"/>
      <c r="G308" s="130"/>
      <c r="H308" s="1"/>
      <c r="I308" s="1"/>
    </row>
    <row r="309" spans="1:9" s="5" customFormat="1">
      <c r="A309" s="2"/>
      <c r="B309" s="2"/>
      <c r="C309" s="91"/>
      <c r="D309" s="74"/>
      <c r="E309" s="75"/>
      <c r="F309" s="128"/>
      <c r="G309" s="130"/>
      <c r="H309" s="1"/>
      <c r="I309" s="1"/>
    </row>
    <row r="310" spans="1:9" s="5" customFormat="1">
      <c r="A310" s="2"/>
      <c r="B310" s="2"/>
      <c r="C310" s="91"/>
      <c r="D310" s="74"/>
      <c r="E310" s="75"/>
      <c r="F310" s="128"/>
      <c r="G310" s="130"/>
      <c r="H310" s="1"/>
      <c r="I310" s="1"/>
    </row>
    <row r="311" spans="1:9" s="5" customFormat="1">
      <c r="A311" s="2"/>
      <c r="B311" s="2"/>
      <c r="C311" s="91"/>
      <c r="D311" s="74"/>
      <c r="E311" s="75"/>
      <c r="F311" s="128"/>
      <c r="G311" s="130"/>
      <c r="H311" s="1"/>
      <c r="I311" s="1"/>
    </row>
    <row r="312" spans="1:9" s="5" customFormat="1">
      <c r="A312" s="2"/>
      <c r="B312" s="2"/>
      <c r="C312" s="91"/>
      <c r="D312" s="74"/>
      <c r="E312" s="75"/>
      <c r="F312" s="128"/>
      <c r="G312" s="130"/>
      <c r="H312" s="1"/>
      <c r="I312" s="1"/>
    </row>
    <row r="313" spans="1:9" s="5" customFormat="1">
      <c r="A313" s="2"/>
      <c r="B313" s="2"/>
      <c r="C313" s="91"/>
      <c r="D313" s="74"/>
      <c r="E313" s="75"/>
      <c r="F313" s="128"/>
      <c r="G313" s="130"/>
      <c r="H313" s="1"/>
      <c r="I313" s="1"/>
    </row>
    <row r="314" spans="1:9" s="5" customFormat="1">
      <c r="A314" s="2"/>
      <c r="B314" s="2"/>
      <c r="C314" s="91"/>
      <c r="D314" s="74"/>
      <c r="E314" s="75"/>
      <c r="F314" s="128"/>
      <c r="G314" s="130"/>
      <c r="H314" s="1"/>
      <c r="I314" s="1"/>
    </row>
    <row r="315" spans="1:9" s="5" customFormat="1">
      <c r="A315" s="2"/>
      <c r="B315" s="2"/>
      <c r="C315" s="91"/>
      <c r="D315" s="74"/>
      <c r="E315" s="75"/>
      <c r="F315" s="128"/>
      <c r="G315" s="130"/>
      <c r="H315" s="1"/>
      <c r="I315" s="1"/>
    </row>
    <row r="316" spans="1:9" s="5" customFormat="1">
      <c r="A316" s="2"/>
      <c r="B316" s="2"/>
      <c r="C316" s="91"/>
      <c r="D316" s="74"/>
      <c r="E316" s="75"/>
      <c r="F316" s="128"/>
      <c r="G316" s="130"/>
      <c r="H316" s="1"/>
      <c r="I316" s="1"/>
    </row>
    <row r="317" spans="1:9" s="5" customFormat="1">
      <c r="A317" s="2"/>
      <c r="B317" s="2"/>
      <c r="C317" s="91"/>
      <c r="D317" s="74"/>
      <c r="E317" s="75"/>
      <c r="F317" s="128"/>
      <c r="G317" s="130"/>
      <c r="H317" s="1"/>
      <c r="I317" s="1"/>
    </row>
    <row r="318" spans="1:9" s="5" customFormat="1">
      <c r="A318" s="2"/>
      <c r="B318" s="2"/>
      <c r="C318" s="91"/>
      <c r="D318" s="74"/>
      <c r="E318" s="75"/>
      <c r="F318" s="128"/>
      <c r="G318" s="130"/>
      <c r="H318" s="1"/>
      <c r="I318" s="1"/>
    </row>
    <row r="319" spans="1:9" s="5" customFormat="1">
      <c r="A319" s="2"/>
      <c r="B319" s="2"/>
      <c r="C319" s="91"/>
      <c r="D319" s="74"/>
      <c r="E319" s="75"/>
      <c r="F319" s="128"/>
      <c r="G319" s="130"/>
      <c r="H319" s="1"/>
      <c r="I319" s="1"/>
    </row>
    <row r="320" spans="1:9" s="5" customFormat="1">
      <c r="A320" s="2"/>
      <c r="B320" s="2"/>
      <c r="C320" s="91"/>
      <c r="D320" s="74"/>
      <c r="E320" s="75"/>
      <c r="F320" s="128"/>
      <c r="G320" s="130"/>
      <c r="H320" s="1"/>
      <c r="I320" s="1"/>
    </row>
    <row r="321" spans="1:9" s="5" customFormat="1">
      <c r="A321" s="2"/>
      <c r="B321" s="2"/>
      <c r="C321" s="91"/>
      <c r="D321" s="74"/>
      <c r="E321" s="75"/>
      <c r="F321" s="128"/>
      <c r="G321" s="130"/>
      <c r="H321" s="1"/>
      <c r="I321" s="1"/>
    </row>
    <row r="322" spans="1:9" s="5" customFormat="1">
      <c r="A322" s="2"/>
      <c r="B322" s="2"/>
      <c r="C322" s="91"/>
      <c r="D322" s="74"/>
      <c r="E322" s="75"/>
      <c r="F322" s="128"/>
      <c r="G322" s="130"/>
      <c r="H322" s="1"/>
      <c r="I322" s="1"/>
    </row>
    <row r="323" spans="1:9" s="5" customFormat="1">
      <c r="A323" s="2"/>
      <c r="B323" s="2"/>
      <c r="C323" s="91"/>
      <c r="D323" s="74"/>
      <c r="E323" s="75"/>
      <c r="F323" s="128"/>
      <c r="G323" s="130"/>
      <c r="H323" s="1"/>
      <c r="I323" s="1"/>
    </row>
    <row r="324" spans="1:9" s="5" customFormat="1">
      <c r="A324" s="2"/>
      <c r="B324" s="2"/>
      <c r="C324" s="91"/>
      <c r="D324" s="74"/>
      <c r="E324" s="75"/>
      <c r="F324" s="128"/>
      <c r="G324" s="130"/>
      <c r="H324" s="1"/>
      <c r="I324" s="1"/>
    </row>
    <row r="325" spans="1:9" s="5" customFormat="1">
      <c r="A325" s="2"/>
      <c r="B325" s="2"/>
      <c r="C325" s="91"/>
      <c r="D325" s="74"/>
      <c r="E325" s="75"/>
      <c r="F325" s="128"/>
      <c r="G325" s="130"/>
      <c r="H325" s="1"/>
      <c r="I325" s="1"/>
    </row>
    <row r="326" spans="1:9" s="5" customFormat="1">
      <c r="A326" s="2"/>
      <c r="B326" s="2"/>
      <c r="C326" s="91"/>
      <c r="D326" s="74"/>
      <c r="E326" s="75"/>
      <c r="F326" s="128"/>
      <c r="G326" s="130"/>
      <c r="H326" s="1"/>
      <c r="I326" s="1"/>
    </row>
    <row r="327" spans="1:9" s="5" customFormat="1">
      <c r="A327" s="2"/>
      <c r="B327" s="2"/>
      <c r="C327" s="91"/>
      <c r="D327" s="74"/>
      <c r="E327" s="75"/>
      <c r="F327" s="128"/>
      <c r="G327" s="130"/>
      <c r="H327" s="1"/>
      <c r="I327" s="1"/>
    </row>
    <row r="328" spans="1:9" s="5" customFormat="1">
      <c r="A328" s="2"/>
      <c r="B328" s="2"/>
      <c r="C328" s="91"/>
      <c r="D328" s="74"/>
      <c r="E328" s="75"/>
      <c r="F328" s="128"/>
      <c r="G328" s="130"/>
      <c r="H328" s="1"/>
      <c r="I328" s="1"/>
    </row>
    <row r="329" spans="1:9" s="5" customFormat="1">
      <c r="A329" s="2"/>
      <c r="B329" s="2"/>
      <c r="C329" s="91"/>
      <c r="D329" s="74"/>
      <c r="E329" s="75"/>
      <c r="F329" s="128"/>
      <c r="G329" s="130"/>
      <c r="H329" s="1"/>
      <c r="I329" s="1"/>
    </row>
    <row r="330" spans="1:9" s="5" customFormat="1">
      <c r="A330" s="2"/>
      <c r="B330" s="2"/>
      <c r="C330" s="91"/>
      <c r="D330" s="74"/>
      <c r="E330" s="75"/>
      <c r="F330" s="128"/>
      <c r="G330" s="130"/>
      <c r="H330" s="1"/>
      <c r="I330" s="1"/>
    </row>
    <row r="331" spans="1:9" s="5" customFormat="1">
      <c r="A331" s="2"/>
      <c r="B331" s="2"/>
      <c r="C331" s="91"/>
      <c r="D331" s="74"/>
      <c r="E331" s="75"/>
      <c r="F331" s="128"/>
      <c r="G331" s="130"/>
      <c r="H331" s="1"/>
      <c r="I331" s="1"/>
    </row>
    <row r="332" spans="1:9" s="5" customFormat="1">
      <c r="A332" s="2"/>
      <c r="B332" s="2"/>
      <c r="C332" s="91"/>
      <c r="D332" s="74"/>
      <c r="E332" s="75"/>
      <c r="F332" s="128"/>
      <c r="G332" s="130"/>
      <c r="H332" s="1"/>
      <c r="I332" s="1"/>
    </row>
    <row r="333" spans="1:9" s="5" customFormat="1">
      <c r="A333" s="2"/>
      <c r="B333" s="2"/>
      <c r="C333" s="91"/>
      <c r="D333" s="74"/>
      <c r="E333" s="75"/>
      <c r="F333" s="128"/>
      <c r="G333" s="130"/>
      <c r="H333" s="1"/>
      <c r="I333" s="1"/>
    </row>
    <row r="334" spans="1:9" s="5" customFormat="1">
      <c r="A334" s="2"/>
      <c r="B334" s="2"/>
      <c r="C334" s="91"/>
      <c r="D334" s="74"/>
      <c r="E334" s="75"/>
      <c r="F334" s="128"/>
      <c r="G334" s="130"/>
      <c r="H334" s="1"/>
      <c r="I334" s="1"/>
    </row>
    <row r="335" spans="1:9" s="5" customFormat="1">
      <c r="A335" s="2"/>
      <c r="B335" s="2"/>
      <c r="C335" s="91"/>
      <c r="D335" s="74"/>
      <c r="E335" s="75"/>
      <c r="F335" s="128"/>
      <c r="G335" s="130"/>
      <c r="H335" s="1"/>
      <c r="I335" s="1"/>
    </row>
    <row r="336" spans="1:9" s="5" customFormat="1">
      <c r="A336" s="2"/>
      <c r="B336" s="2"/>
      <c r="C336" s="91"/>
      <c r="D336" s="74"/>
      <c r="E336" s="75"/>
      <c r="F336" s="128"/>
      <c r="G336" s="130"/>
      <c r="H336" s="1"/>
      <c r="I336" s="1"/>
    </row>
    <row r="337" spans="1:9" s="5" customFormat="1">
      <c r="A337" s="2"/>
      <c r="B337" s="2"/>
      <c r="C337" s="91"/>
      <c r="D337" s="74"/>
      <c r="E337" s="75"/>
      <c r="F337" s="128"/>
      <c r="G337" s="130"/>
      <c r="H337" s="1"/>
      <c r="I337" s="1"/>
    </row>
    <row r="338" spans="1:9" s="5" customFormat="1">
      <c r="A338" s="2"/>
      <c r="B338" s="2"/>
      <c r="C338" s="91"/>
      <c r="D338" s="74"/>
      <c r="E338" s="75"/>
      <c r="F338" s="128"/>
      <c r="G338" s="130"/>
      <c r="H338" s="1"/>
      <c r="I338" s="1"/>
    </row>
    <row r="339" spans="1:9" s="5" customFormat="1">
      <c r="A339" s="2"/>
      <c r="B339" s="2"/>
      <c r="C339" s="91"/>
      <c r="D339" s="74"/>
      <c r="E339" s="75"/>
      <c r="F339" s="128"/>
      <c r="G339" s="130"/>
      <c r="H339" s="1"/>
      <c r="I339" s="1"/>
    </row>
    <row r="340" spans="1:9" s="5" customFormat="1">
      <c r="A340" s="2"/>
      <c r="B340" s="2"/>
      <c r="C340" s="91"/>
      <c r="D340" s="74"/>
      <c r="E340" s="75"/>
      <c r="F340" s="128"/>
      <c r="G340" s="130"/>
      <c r="H340" s="1"/>
      <c r="I340" s="1"/>
    </row>
    <row r="341" spans="1:9" s="5" customFormat="1">
      <c r="A341" s="2"/>
      <c r="B341" s="2"/>
      <c r="C341" s="91"/>
      <c r="D341" s="74"/>
      <c r="E341" s="75"/>
      <c r="F341" s="128"/>
      <c r="G341" s="130"/>
      <c r="H341" s="1"/>
      <c r="I341" s="1"/>
    </row>
    <row r="342" spans="1:9" s="5" customFormat="1">
      <c r="A342" s="2"/>
      <c r="B342" s="2"/>
      <c r="C342" s="91"/>
      <c r="D342" s="74"/>
      <c r="E342" s="75"/>
      <c r="F342" s="128"/>
      <c r="G342" s="130"/>
      <c r="H342" s="1"/>
      <c r="I342" s="1"/>
    </row>
    <row r="343" spans="1:9" s="5" customFormat="1">
      <c r="A343" s="2"/>
      <c r="B343" s="2"/>
      <c r="C343" s="91"/>
      <c r="D343" s="74"/>
      <c r="E343" s="75"/>
      <c r="F343" s="128"/>
      <c r="G343" s="130"/>
      <c r="H343" s="1"/>
      <c r="I343" s="1"/>
    </row>
    <row r="344" spans="1:9" s="5" customFormat="1">
      <c r="A344" s="2"/>
      <c r="B344" s="2"/>
      <c r="C344" s="91"/>
      <c r="D344" s="74"/>
      <c r="E344" s="75"/>
      <c r="F344" s="128"/>
      <c r="G344" s="130"/>
      <c r="H344" s="1"/>
      <c r="I344" s="1"/>
    </row>
    <row r="345" spans="1:9" s="5" customFormat="1">
      <c r="A345" s="2"/>
      <c r="B345" s="2"/>
      <c r="C345" s="91"/>
      <c r="D345" s="74"/>
      <c r="E345" s="75"/>
      <c r="F345" s="128"/>
      <c r="G345" s="130"/>
      <c r="H345" s="1"/>
      <c r="I345" s="1"/>
    </row>
    <row r="346" spans="1:9" s="5" customFormat="1">
      <c r="A346" s="2"/>
      <c r="B346" s="2"/>
      <c r="C346" s="91"/>
      <c r="D346" s="74"/>
      <c r="E346" s="75"/>
      <c r="F346" s="128"/>
      <c r="G346" s="130"/>
      <c r="H346" s="1"/>
      <c r="I346" s="1"/>
    </row>
    <row r="347" spans="1:9" s="5" customFormat="1">
      <c r="A347" s="2"/>
      <c r="B347" s="2"/>
      <c r="C347" s="91"/>
      <c r="D347" s="74"/>
      <c r="E347" s="75"/>
      <c r="F347" s="128"/>
      <c r="G347" s="130"/>
      <c r="H347" s="1"/>
      <c r="I347" s="1"/>
    </row>
    <row r="348" spans="1:9" s="5" customFormat="1">
      <c r="A348" s="2"/>
      <c r="B348" s="2"/>
      <c r="C348" s="91"/>
      <c r="D348" s="74"/>
      <c r="E348" s="75"/>
      <c r="F348" s="128"/>
      <c r="G348" s="130"/>
      <c r="H348" s="1"/>
      <c r="I348" s="1"/>
    </row>
    <row r="349" spans="1:9" s="5" customFormat="1">
      <c r="A349" s="2"/>
      <c r="B349" s="2"/>
      <c r="C349" s="91"/>
      <c r="D349" s="74"/>
      <c r="E349" s="75"/>
      <c r="F349" s="128"/>
      <c r="G349" s="130"/>
      <c r="H349" s="1"/>
      <c r="I349" s="1"/>
    </row>
    <row r="350" spans="1:9" s="5" customFormat="1">
      <c r="A350" s="2"/>
      <c r="B350" s="2"/>
      <c r="C350" s="91"/>
      <c r="D350" s="74"/>
      <c r="E350" s="75"/>
      <c r="F350" s="128"/>
      <c r="G350" s="130"/>
      <c r="H350" s="1"/>
      <c r="I350" s="1"/>
    </row>
    <row r="351" spans="1:9" s="5" customFormat="1">
      <c r="A351" s="2"/>
      <c r="B351" s="2"/>
      <c r="C351" s="91"/>
      <c r="D351" s="74"/>
      <c r="E351" s="75"/>
      <c r="F351" s="128"/>
      <c r="G351" s="130"/>
      <c r="H351" s="1"/>
      <c r="I351" s="1"/>
    </row>
    <row r="352" spans="1:9" s="5" customFormat="1">
      <c r="A352" s="2"/>
      <c r="B352" s="2"/>
      <c r="C352" s="91"/>
      <c r="D352" s="74"/>
      <c r="E352" s="75"/>
      <c r="F352" s="128"/>
      <c r="G352" s="130"/>
      <c r="H352" s="1"/>
      <c r="I352" s="1"/>
    </row>
    <row r="353" spans="1:9">
      <c r="A353" s="2"/>
      <c r="B353" s="2"/>
      <c r="D353" s="74"/>
      <c r="E353" s="75"/>
    </row>
    <row r="354" spans="1:9">
      <c r="A354" s="2"/>
      <c r="B354" s="2"/>
      <c r="D354" s="74"/>
      <c r="E354" s="75"/>
    </row>
    <row r="355" spans="1:9">
      <c r="A355" s="2"/>
      <c r="B355" s="2"/>
      <c r="D355" s="74"/>
      <c r="E355" s="75"/>
    </row>
    <row r="356" spans="1:9">
      <c r="A356" s="2"/>
      <c r="B356" s="2"/>
      <c r="D356" s="74"/>
      <c r="E356" s="75"/>
    </row>
    <row r="357" spans="1:9">
      <c r="A357" s="2"/>
      <c r="B357" s="2"/>
      <c r="D357" s="74"/>
      <c r="E357" s="75"/>
    </row>
    <row r="358" spans="1:9">
      <c r="A358" s="2"/>
      <c r="B358" s="2"/>
      <c r="D358" s="74"/>
      <c r="E358" s="75"/>
    </row>
    <row r="359" spans="1:9">
      <c r="A359" s="2"/>
      <c r="B359" s="2"/>
      <c r="D359" s="74"/>
      <c r="E359" s="75"/>
    </row>
    <row r="360" spans="1:9">
      <c r="A360" s="2"/>
      <c r="B360" s="2"/>
      <c r="D360" s="74"/>
      <c r="E360" s="75"/>
    </row>
    <row r="361" spans="1:9">
      <c r="A361" s="2"/>
      <c r="B361" s="2"/>
      <c r="D361" s="74"/>
      <c r="E361" s="75"/>
    </row>
    <row r="362" spans="1:9">
      <c r="A362" s="2"/>
      <c r="B362" s="2"/>
      <c r="D362" s="74"/>
      <c r="E362" s="75"/>
    </row>
    <row r="363" spans="1:9">
      <c r="A363" s="2"/>
      <c r="B363" s="2"/>
      <c r="D363" s="74"/>
      <c r="E363" s="75"/>
    </row>
    <row r="364" spans="1:9">
      <c r="A364" s="2"/>
      <c r="B364" s="2"/>
      <c r="D364" s="74"/>
      <c r="E364" s="75"/>
    </row>
    <row r="365" spans="1:9">
      <c r="A365" s="2"/>
      <c r="B365" s="2"/>
    </row>
    <row r="366" spans="1:9" s="2" customFormat="1">
      <c r="C366" s="91"/>
      <c r="D366" s="3"/>
      <c r="E366" s="4"/>
      <c r="F366" s="128"/>
      <c r="G366" s="130"/>
      <c r="H366" s="1"/>
      <c r="I366" s="1"/>
    </row>
    <row r="367" spans="1:9" s="2" customFormat="1">
      <c r="C367" s="91"/>
      <c r="D367" s="3"/>
      <c r="E367" s="4"/>
      <c r="F367" s="128"/>
      <c r="G367" s="130"/>
      <c r="H367" s="1"/>
      <c r="I367" s="1"/>
    </row>
  </sheetData>
  <sheetProtection password="C77B" sheet="1" objects="1" scenarios="1" selectLockedCells="1"/>
  <mergeCells count="38">
    <mergeCell ref="A29:C29"/>
    <mergeCell ref="A32:C32"/>
    <mergeCell ref="A35:C35"/>
    <mergeCell ref="A39:C39"/>
    <mergeCell ref="A1:G1"/>
    <mergeCell ref="A2:G2"/>
    <mergeCell ref="B3:G3"/>
    <mergeCell ref="F5:G5"/>
    <mergeCell ref="D6:E6"/>
    <mergeCell ref="A19:C19"/>
    <mergeCell ref="A21:C21"/>
    <mergeCell ref="A23:C23"/>
    <mergeCell ref="A25:C25"/>
    <mergeCell ref="A27:C27"/>
    <mergeCell ref="A9:C9"/>
    <mergeCell ref="A11:C11"/>
    <mergeCell ref="A13:C13"/>
    <mergeCell ref="A15:C15"/>
    <mergeCell ref="B18:C18"/>
    <mergeCell ref="B43:C43"/>
    <mergeCell ref="A44:C44"/>
    <mergeCell ref="A46:C46"/>
    <mergeCell ref="A50:C50"/>
    <mergeCell ref="A53:C53"/>
    <mergeCell ref="A58:B58"/>
    <mergeCell ref="A61:B61"/>
    <mergeCell ref="A64:B64"/>
    <mergeCell ref="A68:B68"/>
    <mergeCell ref="B73:C73"/>
    <mergeCell ref="A98:G98"/>
    <mergeCell ref="A74:C74"/>
    <mergeCell ref="A78:C78"/>
    <mergeCell ref="A81:C81"/>
    <mergeCell ref="B85:C85"/>
    <mergeCell ref="A86:C86"/>
    <mergeCell ref="B90:C90"/>
    <mergeCell ref="D94:D95"/>
    <mergeCell ref="E94:E95"/>
  </mergeCells>
  <conditionalFormatting sqref="G73 G85 G43 G18 G8 G57">
    <cfRule type="cellIs" dxfId="3" priority="4" stopIfTrue="1" operator="greaterThanOrEqual">
      <formula>1</formula>
    </cfRule>
    <cfRule type="cellIs" dxfId="2" priority="5" stopIfTrue="1" operator="lessThanOrEqual">
      <formula>0.3</formula>
    </cfRule>
    <cfRule type="cellIs" dxfId="1" priority="1" stopIfTrue="1" operator="between">
      <formula>0.3</formula>
      <formula>0.7</formula>
    </cfRule>
  </conditionalFormatting>
  <conditionalFormatting sqref="D96:E96 C57 C72:C73 C84:C85 C99:C65536 C5:C8 C43 C17:C18 C89:C90 C96:C97">
    <cfRule type="cellIs" dxfId="0" priority="3" stopIfTrue="1" operator="equal">
      <formula>"ohne/neu"</formula>
    </cfRule>
  </conditionalFormatting>
  <printOptions horizontalCentered="1"/>
  <pageMargins left="0.78740157480314965" right="0.78740157480314965" top="0.51181102362204722" bottom="0.78740157480314965" header="0.51181102362204722" footer="0.51181102362204722"/>
  <pageSetup paperSize="9" scale="76" fitToHeight="2" orientation="portrait" horizontalDpi="360" verticalDpi="360" r:id="rId1"/>
  <headerFooter alignWithMargins="0">
    <oddFooter>&amp;A</oddFooter>
  </headerFooter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BSc-IPEM</vt:lpstr>
      <vt:lpstr>'BSc-IPEM'!Drucktitel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Erwin Keller</dc:creator>
  <cp:lastModifiedBy>Dr. Erwin Keller</cp:lastModifiedBy>
  <cp:lastPrinted>2007-11-26T08:19:38Z</cp:lastPrinted>
  <dcterms:created xsi:type="dcterms:W3CDTF">2007-11-23T14:17:02Z</dcterms:created>
  <dcterms:modified xsi:type="dcterms:W3CDTF">2009-09-17T10:16:16Z</dcterms:modified>
</cp:coreProperties>
</file>